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OneDrive\YTA共有\B 大会関係\横浜選抜室内選手権大会\第42回(2022-1)\HP・運営用ドロー、対戦票、OoP\"/>
    </mc:Choice>
  </mc:AlternateContent>
  <bookViews>
    <workbookView xWindow="-120" yWindow="-120" windowWidth="29040" windowHeight="15840" tabRatio="878" activeTab="4"/>
  </bookViews>
  <sheets>
    <sheet name="W40D" sheetId="1" r:id="rId1"/>
    <sheet name="W40D(運営・HP用)" sheetId="19" r:id="rId2"/>
    <sheet name="1R-1" sheetId="2" r:id="rId3"/>
    <sheet name="SF" sheetId="10" r:id="rId4"/>
    <sheet name="F" sheetId="14" r:id="rId5"/>
    <sheet name="SF手動-1" sheetId="20" r:id="rId6"/>
    <sheet name="白紙" sheetId="18" r:id="rId7"/>
  </sheets>
  <definedNames>
    <definedName name="_xlnm.Print_Area" localSheetId="2">'1R-1'!$A$1:$T$20</definedName>
    <definedName name="_xlnm.Print_Area" localSheetId="4">F!$A$1:$I$20</definedName>
    <definedName name="_xlnm.Print_Area" localSheetId="3">SF!$A$1:$I$20</definedName>
    <definedName name="_xlnm.Print_Area" localSheetId="5">'SF手動-1'!$A$1:$T$20</definedName>
    <definedName name="_xlnm.Print_Area" localSheetId="0">W40D!$A$1:$N$20</definedName>
    <definedName name="_xlnm.Print_Area" localSheetId="1">'W40D(運営・HP用)'!$A$1:$N$20</definedName>
    <definedName name="_xlnm.Print_Area" localSheetId="6">白紙!$A$1:$T$20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" i="14" l="1"/>
  <c r="D1" i="14"/>
  <c r="I11" i="10" l="1"/>
  <c r="D11" i="10"/>
  <c r="I1" i="10"/>
  <c r="D1" i="10"/>
  <c r="I11" i="2"/>
  <c r="D11" i="2"/>
  <c r="T1" i="2"/>
  <c r="O1" i="2"/>
  <c r="I1" i="2"/>
  <c r="D1" i="2"/>
  <c r="R20" i="20" l="1"/>
  <c r="R10" i="20"/>
  <c r="G20" i="20"/>
  <c r="N15" i="20"/>
  <c r="S15" i="20" s="1"/>
  <c r="L15" i="20"/>
  <c r="Q15" i="20" s="1"/>
  <c r="C15" i="20"/>
  <c r="H15" i="20" s="1"/>
  <c r="N14" i="20"/>
  <c r="S14" i="20" s="1"/>
  <c r="L14" i="20"/>
  <c r="Q14" i="20" s="1"/>
  <c r="C14" i="20"/>
  <c r="H14" i="20" s="1"/>
  <c r="A14" i="20"/>
  <c r="F14" i="20" s="1"/>
  <c r="T13" i="20"/>
  <c r="R13" i="20"/>
  <c r="I13" i="20"/>
  <c r="G13" i="20"/>
  <c r="L12" i="20"/>
  <c r="Q12" i="20" s="1"/>
  <c r="F12" i="20"/>
  <c r="A11" i="20"/>
  <c r="L11" i="20" s="1"/>
  <c r="Q11" i="20" s="1"/>
  <c r="G10" i="20"/>
  <c r="N5" i="20"/>
  <c r="S5" i="20" s="1"/>
  <c r="L5" i="20"/>
  <c r="Q5" i="20" s="1"/>
  <c r="C5" i="20"/>
  <c r="H5" i="20" s="1"/>
  <c r="N4" i="20"/>
  <c r="S4" i="20" s="1"/>
  <c r="L4" i="20"/>
  <c r="Q4" i="20" s="1"/>
  <c r="C4" i="20"/>
  <c r="H4" i="20" s="1"/>
  <c r="A4" i="20"/>
  <c r="F4" i="20" s="1"/>
  <c r="T3" i="20"/>
  <c r="R3" i="20"/>
  <c r="I3" i="20"/>
  <c r="G3" i="20"/>
  <c r="Q2" i="20"/>
  <c r="F2" i="20"/>
  <c r="F1" i="20"/>
  <c r="A1" i="20"/>
  <c r="L1" i="20" s="1"/>
  <c r="Q1" i="20" s="1"/>
  <c r="G10" i="14"/>
  <c r="G20" i="10"/>
  <c r="G10" i="10"/>
  <c r="R20" i="2"/>
  <c r="R10" i="2"/>
  <c r="G20" i="2"/>
  <c r="G10" i="2"/>
  <c r="F11" i="20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4" i="1"/>
  <c r="E5" i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4" i="1"/>
  <c r="F4" i="1" l="1"/>
  <c r="A5" i="20"/>
  <c r="F5" i="20" s="1"/>
  <c r="A15" i="20"/>
  <c r="F15" i="20" s="1"/>
  <c r="G4" i="1"/>
  <c r="L5" i="1" s="1"/>
  <c r="G14" i="1"/>
  <c r="G5" i="1"/>
  <c r="G15" i="1"/>
  <c r="G7" i="1"/>
  <c r="G12" i="1"/>
  <c r="G6" i="1"/>
  <c r="G13" i="1"/>
  <c r="G19" i="1"/>
  <c r="G11" i="1"/>
  <c r="G18" i="1"/>
  <c r="L17" i="1" s="1"/>
  <c r="G10" i="1"/>
  <c r="G17" i="1"/>
  <c r="G9" i="1"/>
  <c r="G16" i="1"/>
  <c r="G8" i="1"/>
  <c r="L9" i="1" s="1"/>
  <c r="M7" i="1" l="1"/>
  <c r="N10" i="1"/>
  <c r="L13" i="1"/>
  <c r="M15" i="1"/>
  <c r="D3" i="10" l="1"/>
  <c r="B3" i="10"/>
  <c r="N15" i="18" l="1"/>
  <c r="S15" i="18" s="1"/>
  <c r="L15" i="18"/>
  <c r="Q15" i="18" s="1"/>
  <c r="C15" i="18"/>
  <c r="H15" i="18" s="1"/>
  <c r="A15" i="18"/>
  <c r="F15" i="18" s="1"/>
  <c r="N14" i="18"/>
  <c r="S14" i="18" s="1"/>
  <c r="L14" i="18"/>
  <c r="Q14" i="18" s="1"/>
  <c r="C14" i="18"/>
  <c r="H14" i="18" s="1"/>
  <c r="A14" i="18"/>
  <c r="F14" i="18" s="1"/>
  <c r="Q11" i="18"/>
  <c r="F11" i="18"/>
  <c r="N5" i="18"/>
  <c r="S5" i="18" s="1"/>
  <c r="L5" i="18"/>
  <c r="Q5" i="18" s="1"/>
  <c r="N4" i="18"/>
  <c r="S4" i="18" s="1"/>
  <c r="L4" i="18"/>
  <c r="Q4" i="18" s="1"/>
  <c r="C5" i="18"/>
  <c r="H5" i="18" s="1"/>
  <c r="A5" i="18"/>
  <c r="F5" i="18" s="1"/>
  <c r="L1" i="18"/>
  <c r="Q1" i="18" s="1"/>
  <c r="Q2" i="2"/>
  <c r="F1" i="18" l="1"/>
  <c r="A4" i="18"/>
  <c r="F4" i="18" s="1"/>
  <c r="C4" i="18"/>
  <c r="H4" i="18" s="1"/>
  <c r="A4" i="10" l="1"/>
  <c r="N15" i="14" l="1"/>
  <c r="S15" i="14" s="1"/>
  <c r="R13" i="14"/>
  <c r="T3" i="14"/>
  <c r="R3" i="14"/>
  <c r="C14" i="14"/>
  <c r="H14" i="14" s="1"/>
  <c r="A15" i="14"/>
  <c r="F15" i="14" s="1"/>
  <c r="D3" i="14"/>
  <c r="I3" i="14" s="1"/>
  <c r="B3" i="14"/>
  <c r="A5" i="14" s="1"/>
  <c r="F5" i="14" s="1"/>
  <c r="T13" i="14"/>
  <c r="Q12" i="14"/>
  <c r="F12" i="14"/>
  <c r="A11" i="14"/>
  <c r="L11" i="14" s="1"/>
  <c r="Q11" i="14" s="1"/>
  <c r="Q2" i="14"/>
  <c r="F2" i="14"/>
  <c r="A1" i="14"/>
  <c r="L1" i="14" s="1"/>
  <c r="Q1" i="14" s="1"/>
  <c r="I13" i="2"/>
  <c r="G13" i="2"/>
  <c r="I3" i="2"/>
  <c r="G3" i="2"/>
  <c r="N15" i="10"/>
  <c r="S15" i="10" s="1"/>
  <c r="L15" i="10"/>
  <c r="Q15" i="10" s="1"/>
  <c r="T3" i="10"/>
  <c r="R3" i="10"/>
  <c r="D13" i="10"/>
  <c r="C15" i="10" s="1"/>
  <c r="H15" i="10" s="1"/>
  <c r="B13" i="10"/>
  <c r="A14" i="10" s="1"/>
  <c r="F14" i="10" s="1"/>
  <c r="C5" i="10"/>
  <c r="H5" i="10" s="1"/>
  <c r="F4" i="10"/>
  <c r="Q12" i="10"/>
  <c r="F12" i="10"/>
  <c r="A11" i="10"/>
  <c r="F11" i="10" s="1"/>
  <c r="Q2" i="10"/>
  <c r="F2" i="10"/>
  <c r="A1" i="10"/>
  <c r="F1" i="10" s="1"/>
  <c r="L12" i="2"/>
  <c r="Q12" i="2" s="1"/>
  <c r="R13" i="10" l="1"/>
  <c r="G3" i="10"/>
  <c r="L14" i="10"/>
  <c r="Q14" i="10" s="1"/>
  <c r="C15" i="14"/>
  <c r="H15" i="14" s="1"/>
  <c r="F1" i="14"/>
  <c r="I13" i="14"/>
  <c r="A14" i="14"/>
  <c r="F14" i="14" s="1"/>
  <c r="L11" i="10"/>
  <c r="Q11" i="10" s="1"/>
  <c r="G13" i="10"/>
  <c r="L1" i="10"/>
  <c r="Q1" i="10" s="1"/>
  <c r="I13" i="10"/>
  <c r="C14" i="10"/>
  <c r="H14" i="10" s="1"/>
  <c r="A15" i="10"/>
  <c r="F15" i="10" s="1"/>
  <c r="G13" i="14"/>
  <c r="C4" i="10"/>
  <c r="H4" i="10" s="1"/>
  <c r="L5" i="14"/>
  <c r="Q5" i="14" s="1"/>
  <c r="C5" i="14"/>
  <c r="H5" i="14" s="1"/>
  <c r="G3" i="14"/>
  <c r="L4" i="14"/>
  <c r="Q4" i="14" s="1"/>
  <c r="N4" i="14"/>
  <c r="S4" i="14" s="1"/>
  <c r="N5" i="14"/>
  <c r="S5" i="14" s="1"/>
  <c r="L14" i="14"/>
  <c r="Q14" i="14" s="1"/>
  <c r="L15" i="14"/>
  <c r="Q15" i="14" s="1"/>
  <c r="F11" i="14"/>
  <c r="N14" i="14"/>
  <c r="S14" i="14" s="1"/>
  <c r="A4" i="14"/>
  <c r="F4" i="14" s="1"/>
  <c r="C4" i="14"/>
  <c r="H4" i="14" s="1"/>
  <c r="T13" i="10"/>
  <c r="N14" i="10"/>
  <c r="S14" i="10" s="1"/>
  <c r="N4" i="10"/>
  <c r="S4" i="10" s="1"/>
  <c r="N5" i="10"/>
  <c r="S5" i="10" s="1"/>
  <c r="L4" i="10"/>
  <c r="Q4" i="10" s="1"/>
  <c r="L5" i="10"/>
  <c r="Q5" i="10" s="1"/>
  <c r="I3" i="10"/>
  <c r="A5" i="10"/>
  <c r="F5" i="10" s="1"/>
  <c r="A11" i="2"/>
  <c r="L11" i="2" s="1"/>
  <c r="Q11" i="2" s="1"/>
  <c r="A1" i="2"/>
  <c r="L1" i="2" s="1"/>
  <c r="Q1" i="2" s="1"/>
  <c r="N15" i="2"/>
  <c r="S15" i="2" s="1"/>
  <c r="N14" i="2"/>
  <c r="S14" i="2" s="1"/>
  <c r="L15" i="2"/>
  <c r="Q15" i="2" s="1"/>
  <c r="L14" i="2"/>
  <c r="Q14" i="2" s="1"/>
  <c r="N5" i="2"/>
  <c r="S5" i="2" s="1"/>
  <c r="N4" i="2"/>
  <c r="S4" i="2" s="1"/>
  <c r="L5" i="2"/>
  <c r="Q5" i="2" s="1"/>
  <c r="L4" i="2"/>
  <c r="Q4" i="2" s="1"/>
  <c r="C15" i="2"/>
  <c r="H15" i="2" s="1"/>
  <c r="A15" i="2"/>
  <c r="F15" i="2" s="1"/>
  <c r="C14" i="2"/>
  <c r="H14" i="2" s="1"/>
  <c r="A14" i="2"/>
  <c r="F14" i="2" s="1"/>
  <c r="C5" i="2"/>
  <c r="H5" i="2" s="1"/>
  <c r="C4" i="2"/>
  <c r="H4" i="2" s="1"/>
  <c r="A5" i="2"/>
  <c r="F5" i="2" s="1"/>
  <c r="A4" i="2"/>
  <c r="F12" i="2"/>
  <c r="T13" i="2"/>
  <c r="R13" i="2"/>
  <c r="T3" i="2"/>
  <c r="R3" i="2"/>
  <c r="F11" i="2" l="1"/>
  <c r="F2" i="2" l="1"/>
  <c r="F1" i="2"/>
  <c r="F4" i="2" l="1"/>
</calcChain>
</file>

<file path=xl/comments1.xml><?xml version="1.0" encoding="utf-8"?>
<comments xmlns="http://schemas.openxmlformats.org/spreadsheetml/2006/main">
  <authors>
    <author>User</author>
  </authors>
  <commentList>
    <comment ref="K5" authorId="0" shapeId="0">
      <text>
        <r>
          <rPr>
            <sz val="12"/>
            <color indexed="81"/>
            <rFont val="ＭＳ Ｐゴシック"/>
            <family val="3"/>
            <charset val="128"/>
          </rPr>
          <t>ここにBYE上がり又は勝ち上がりの人のドロー番号を入れる
文字色は白とし見かけ上の表記は見えない</t>
        </r>
      </text>
    </comment>
    <comment ref="L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ＢＹＥ上がり又は勝ち上がりの人の名前が検索される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L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ここに勝ち上がりの人のドロー番号を入れる
文字色は白とし見かけ上の表記は見えない</t>
        </r>
      </text>
    </comment>
    <comment ref="M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勝ち上がりの人の名前が検索される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K5" authorId="0" shapeId="0">
      <text>
        <r>
          <rPr>
            <sz val="12"/>
            <color indexed="81"/>
            <rFont val="ＭＳ Ｐゴシック"/>
            <family val="3"/>
            <charset val="128"/>
          </rPr>
          <t>ここにBYE上がり又は勝ち上がりの人のドロー番号を入れる
文字色は白とし見かけ上の表記は見えない</t>
        </r>
      </text>
    </comment>
    <comment ref="L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ＢＹＥ上がり又は勝ち上がりの人の名前が検索される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L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ここに勝ち上がりの人のドロー番号を入れる
文字色は白とし見かけ上の表記は見えない</t>
        </r>
      </text>
    </comment>
    <comment ref="M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勝ち上がりの人の名前が検索される
</t>
        </r>
      </text>
    </comment>
    <comment ref="M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ここに勝ち上がりの人のドロー番号を入れる
文字色は白とし見かけ上の表記は見えない</t>
        </r>
      </text>
    </comment>
    <comment ref="L1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ここに勝ち上がりの人のドロー番号を入れる
文字色は白とし見かけ上の表記は見えない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C2" authorId="0" shapeId="0">
      <text>
        <r>
          <rPr>
            <sz val="18"/>
            <color indexed="81"/>
            <rFont val="ＭＳ Ｐゴシック"/>
            <family val="3"/>
            <charset val="128"/>
          </rPr>
          <t>現場でコート番号を入れる</t>
        </r>
      </text>
    </comment>
    <comment ref="N2" authorId="0" shapeId="0">
      <text>
        <r>
          <rPr>
            <sz val="18"/>
            <color indexed="81"/>
            <rFont val="ＭＳ Ｐゴシック"/>
            <family val="3"/>
            <charset val="128"/>
          </rPr>
          <t>現場でコート番号を入れる</t>
        </r>
      </text>
    </comment>
    <comment ref="B3" authorId="0" shapeId="0">
      <text>
        <r>
          <rPr>
            <b/>
            <sz val="18"/>
            <color indexed="81"/>
            <rFont val="ＭＳ Ｐゴシック"/>
            <family val="3"/>
            <charset val="128"/>
          </rPr>
          <t>上の対戦者のドロー番号を入れる
黄色セル以外のセルは入力しない事</t>
        </r>
      </text>
    </comment>
    <comment ref="D3" authorId="0" shapeId="0">
      <text>
        <r>
          <rPr>
            <b/>
            <sz val="18"/>
            <color indexed="81"/>
            <rFont val="ＭＳ Ｐゴシック"/>
            <family val="3"/>
            <charset val="128"/>
          </rPr>
          <t>下
の対戦者のドロー番号を入れる
黄色セル以外のセルは入力しない事</t>
        </r>
      </text>
    </comment>
    <comment ref="A4" authorId="0" shapeId="0">
      <text>
        <r>
          <rPr>
            <sz val="18"/>
            <color indexed="81"/>
            <rFont val="ＭＳ Ｐゴシック"/>
            <family val="3"/>
            <charset val="128"/>
          </rPr>
          <t>自動的に名前が検索される</t>
        </r>
      </text>
    </comment>
    <comment ref="C4" authorId="0" shapeId="0">
      <text>
        <r>
          <rPr>
            <sz val="18"/>
            <color indexed="81"/>
            <rFont val="ＭＳ Ｐゴシック"/>
            <family val="3"/>
            <charset val="128"/>
          </rPr>
          <t>自動的に名前が検索される</t>
        </r>
      </text>
    </comment>
    <comment ref="C12" authorId="0" shapeId="0">
      <text>
        <r>
          <rPr>
            <sz val="18"/>
            <color indexed="81"/>
            <rFont val="ＭＳ Ｐゴシック"/>
            <family val="3"/>
            <charset val="128"/>
          </rPr>
          <t>現場でコート番号を入れる</t>
        </r>
      </text>
    </comment>
    <comment ref="N12" authorId="0" shapeId="0">
      <text>
        <r>
          <rPr>
            <sz val="18"/>
            <color indexed="81"/>
            <rFont val="ＭＳ Ｐゴシック"/>
            <family val="3"/>
            <charset val="128"/>
          </rPr>
          <t>現場でコート番号を入れる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C2" authorId="0" shapeId="0">
      <text>
        <r>
          <rPr>
            <sz val="18"/>
            <color indexed="81"/>
            <rFont val="ＭＳ Ｐゴシック"/>
            <family val="3"/>
            <charset val="128"/>
          </rPr>
          <t>現場でコート番号を入れる</t>
        </r>
      </text>
    </comment>
    <comment ref="N2" authorId="0" shapeId="0">
      <text>
        <r>
          <rPr>
            <sz val="18"/>
            <color indexed="81"/>
            <rFont val="ＭＳ Ｐゴシック"/>
            <family val="3"/>
            <charset val="128"/>
          </rPr>
          <t>現場でコート番号を入れる</t>
        </r>
      </text>
    </comment>
    <comment ref="B3" authorId="0" shapeId="0">
      <text>
        <r>
          <rPr>
            <b/>
            <sz val="24"/>
            <color indexed="81"/>
            <rFont val="ＭＳ Ｐゴシック"/>
            <family val="3"/>
            <charset val="128"/>
          </rPr>
          <t>入力しない（自動的に参照される）</t>
        </r>
      </text>
    </comment>
    <comment ref="D3" authorId="0" shapeId="0">
      <text>
        <r>
          <rPr>
            <b/>
            <sz val="24"/>
            <color indexed="81"/>
            <rFont val="ＭＳ Ｐゴシック"/>
            <family val="3"/>
            <charset val="128"/>
          </rPr>
          <t>入力しない（自動的に参照される）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2" authorId="0" shapeId="0">
      <text>
        <r>
          <rPr>
            <sz val="18"/>
            <color indexed="81"/>
            <rFont val="ＭＳ Ｐゴシック"/>
            <family val="3"/>
            <charset val="128"/>
          </rPr>
          <t>現場でコート番号を入れる</t>
        </r>
      </text>
    </comment>
    <comment ref="N12" authorId="0" shapeId="0">
      <text>
        <r>
          <rPr>
            <sz val="18"/>
            <color indexed="81"/>
            <rFont val="ＭＳ Ｐゴシック"/>
            <family val="3"/>
            <charset val="128"/>
          </rPr>
          <t>現場でコート番号を入れる</t>
        </r>
      </text>
    </comment>
  </commentList>
</comments>
</file>

<file path=xl/comments5.xml><?xml version="1.0" encoding="utf-8"?>
<comments xmlns="http://schemas.openxmlformats.org/spreadsheetml/2006/main">
  <authors>
    <author>User</author>
  </authors>
  <commentList>
    <comment ref="C2" authorId="0" shapeId="0">
      <text>
        <r>
          <rPr>
            <sz val="18"/>
            <color indexed="81"/>
            <rFont val="ＭＳ Ｐゴシック"/>
            <family val="3"/>
            <charset val="128"/>
          </rPr>
          <t>現場でコート番号を入れる</t>
        </r>
      </text>
    </comment>
    <comment ref="N2" authorId="0" shapeId="0">
      <text>
        <r>
          <rPr>
            <sz val="18"/>
            <color indexed="81"/>
            <rFont val="ＭＳ Ｐゴシック"/>
            <family val="3"/>
            <charset val="128"/>
          </rPr>
          <t>現場でコート番号を入れる</t>
        </r>
      </text>
    </comment>
    <comment ref="C12" authorId="0" shapeId="0">
      <text>
        <r>
          <rPr>
            <sz val="18"/>
            <color indexed="81"/>
            <rFont val="ＭＳ Ｐゴシック"/>
            <family val="3"/>
            <charset val="128"/>
          </rPr>
          <t>現場でコート番号を入れる</t>
        </r>
      </text>
    </comment>
    <comment ref="N12" authorId="0" shapeId="0">
      <text>
        <r>
          <rPr>
            <sz val="18"/>
            <color indexed="81"/>
            <rFont val="ＭＳ Ｐゴシック"/>
            <family val="3"/>
            <charset val="128"/>
          </rPr>
          <t>現場でコート番号を入れる</t>
        </r>
      </text>
    </comment>
  </commentList>
</comments>
</file>

<file path=xl/comments6.xml><?xml version="1.0" encoding="utf-8"?>
<comments xmlns="http://schemas.openxmlformats.org/spreadsheetml/2006/main">
  <authors>
    <author>User</author>
  </authors>
  <commentList>
    <comment ref="C2" authorId="0" shapeId="0">
      <text>
        <r>
          <rPr>
            <sz val="18"/>
            <color indexed="81"/>
            <rFont val="ＭＳ Ｐゴシック"/>
            <family val="3"/>
            <charset val="128"/>
          </rPr>
          <t>現場でコート番号を入れる</t>
        </r>
      </text>
    </comment>
    <comment ref="N2" authorId="0" shapeId="0">
      <text>
        <r>
          <rPr>
            <sz val="18"/>
            <color indexed="81"/>
            <rFont val="ＭＳ Ｐゴシック"/>
            <family val="3"/>
            <charset val="128"/>
          </rPr>
          <t>現場でコート番号を入れる</t>
        </r>
      </text>
    </comment>
    <comment ref="B3" authorId="0" shapeId="0">
      <text>
        <r>
          <rPr>
            <b/>
            <sz val="18"/>
            <color indexed="81"/>
            <rFont val="ＭＳ Ｐゴシック"/>
            <family val="3"/>
            <charset val="128"/>
          </rPr>
          <t>上の対戦者のドロー番号を入れる
黄色セル以外のセルは入力しない事</t>
        </r>
      </text>
    </comment>
    <comment ref="D3" authorId="0" shapeId="0">
      <text>
        <r>
          <rPr>
            <b/>
            <sz val="18"/>
            <color indexed="81"/>
            <rFont val="ＭＳ Ｐゴシック"/>
            <family val="3"/>
            <charset val="128"/>
          </rPr>
          <t>下
の対戦者のドロー番号を入れる
黄色セル以外のセルは入力しない事</t>
        </r>
      </text>
    </comment>
    <comment ref="A4" authorId="0" shapeId="0">
      <text>
        <r>
          <rPr>
            <sz val="18"/>
            <color indexed="81"/>
            <rFont val="ＭＳ Ｐゴシック"/>
            <family val="3"/>
            <charset val="128"/>
          </rPr>
          <t>自動的に名前が検索される</t>
        </r>
      </text>
    </comment>
    <comment ref="C4" authorId="0" shapeId="0">
      <text>
        <r>
          <rPr>
            <sz val="18"/>
            <color indexed="81"/>
            <rFont val="ＭＳ Ｐゴシック"/>
            <family val="3"/>
            <charset val="128"/>
          </rPr>
          <t>自動的に名前が検索される</t>
        </r>
      </text>
    </comment>
    <comment ref="C12" authorId="0" shapeId="0">
      <text>
        <r>
          <rPr>
            <sz val="18"/>
            <color indexed="81"/>
            <rFont val="ＭＳ Ｐゴシック"/>
            <family val="3"/>
            <charset val="128"/>
          </rPr>
          <t>現場でコート番号を入れる</t>
        </r>
      </text>
    </comment>
    <comment ref="N12" authorId="0" shapeId="0">
      <text>
        <r>
          <rPr>
            <sz val="18"/>
            <color indexed="81"/>
            <rFont val="ＭＳ Ｐゴシック"/>
            <family val="3"/>
            <charset val="128"/>
          </rPr>
          <t>現場でコート番号を入れる</t>
        </r>
      </text>
    </comment>
  </commentList>
</comments>
</file>

<file path=xl/sharedStrings.xml><?xml version="1.0" encoding="utf-8"?>
<sst xmlns="http://schemas.openxmlformats.org/spreadsheetml/2006/main" count="465" uniqueCount="92">
  <si>
    <t>受付番号</t>
    <rPh sb="0" eb="2">
      <t>ウケツケ</t>
    </rPh>
    <rPh sb="2" eb="4">
      <t>バンゴウ</t>
    </rPh>
    <phoneticPr fontId="3"/>
  </si>
  <si>
    <t>1R</t>
    <phoneticPr fontId="3"/>
  </si>
  <si>
    <t>SF</t>
    <phoneticPr fontId="3"/>
  </si>
  <si>
    <t>F</t>
    <phoneticPr fontId="3"/>
  </si>
  <si>
    <t>{</t>
  </si>
  <si>
    <t>}</t>
    <phoneticPr fontId="3"/>
  </si>
  <si>
    <t/>
  </si>
  <si>
    <t>|山折|</t>
    <rPh sb="1" eb="2">
      <t>オリ</t>
    </rPh>
    <phoneticPr fontId="3"/>
  </si>
  <si>
    <t>Ｒ</t>
    <phoneticPr fontId="3"/>
  </si>
  <si>
    <t>番コート</t>
    <rPh sb="0" eb="1">
      <t>バン</t>
    </rPh>
    <phoneticPr fontId="3"/>
  </si>
  <si>
    <t>Ｎｏ．</t>
    <phoneticPr fontId="3"/>
  </si>
  <si>
    <t>勝者名に○をする</t>
    <rPh sb="0" eb="2">
      <t>ショウシャ</t>
    </rPh>
    <rPh sb="2" eb="3">
      <t>メイ</t>
    </rPh>
    <phoneticPr fontId="3"/>
  </si>
  <si>
    <t>メモ</t>
    <phoneticPr fontId="3"/>
  </si>
  <si>
    <t>Ｎｏ</t>
    <phoneticPr fontId="3"/>
  </si>
  <si>
    <t>種目：</t>
    <rPh sb="0" eb="2">
      <t>シュモク</t>
    </rPh>
    <phoneticPr fontId="3"/>
  </si>
  <si>
    <t>２０２２年（第４２回）横浜選抜室内選手権大会</t>
    <rPh sb="4" eb="5">
      <t>ネン</t>
    </rPh>
    <rPh sb="6" eb="7">
      <t>ダイ</t>
    </rPh>
    <rPh sb="9" eb="10">
      <t>カイ</t>
    </rPh>
    <rPh sb="11" eb="13">
      <t>ヨコハマ</t>
    </rPh>
    <rPh sb="13" eb="15">
      <t>センバツ</t>
    </rPh>
    <rPh sb="15" eb="17">
      <t>シツナイ</t>
    </rPh>
    <rPh sb="17" eb="20">
      <t>センシュケン</t>
    </rPh>
    <rPh sb="20" eb="22">
      <t>タイカイ</t>
    </rPh>
    <phoneticPr fontId="3"/>
  </si>
  <si>
    <t>Bye</t>
  </si>
  <si>
    <t>Team Coke</t>
  </si>
  <si>
    <t>鎌倉カントリーTC</t>
    <rPh sb="0" eb="2">
      <t>カマクラ</t>
    </rPh>
    <phoneticPr fontId="2"/>
  </si>
  <si>
    <t>ポーチ</t>
  </si>
  <si>
    <t>TAS</t>
  </si>
  <si>
    <t>ワールドTS</t>
  </si>
  <si>
    <t>下川井TC</t>
    <rPh sb="0" eb="3">
      <t>シモカワイ</t>
    </rPh>
    <phoneticPr fontId="2"/>
  </si>
  <si>
    <t>リーファＴＧ</t>
  </si>
  <si>
    <t>Team REC</t>
  </si>
  <si>
    <t>女子４０才以上ダブルス</t>
    <rPh sb="0" eb="1">
      <t>ジョ</t>
    </rPh>
    <rPh sb="4" eb="5">
      <t>サイ</t>
    </rPh>
    <rPh sb="5" eb="7">
      <t>イジョウ</t>
    </rPh>
    <phoneticPr fontId="3"/>
  </si>
  <si>
    <t>寺田　康子</t>
    <phoneticPr fontId="3"/>
  </si>
  <si>
    <t>村田　珠美</t>
    <phoneticPr fontId="3"/>
  </si>
  <si>
    <t>山内　紀子</t>
    <phoneticPr fontId="3"/>
  </si>
  <si>
    <t>三浦　早英子</t>
    <phoneticPr fontId="3"/>
  </si>
  <si>
    <t>宮　敦子</t>
    <phoneticPr fontId="3"/>
  </si>
  <si>
    <t>内藤　裕子</t>
    <phoneticPr fontId="3"/>
  </si>
  <si>
    <t>小林　美幸</t>
    <phoneticPr fontId="3"/>
  </si>
  <si>
    <t>小川　恭子</t>
    <phoneticPr fontId="3"/>
  </si>
  <si>
    <t>杉崎　美智子</t>
    <phoneticPr fontId="3"/>
  </si>
  <si>
    <t>梅田　真由美</t>
    <phoneticPr fontId="3"/>
  </si>
  <si>
    <t>塚本　ひとみ</t>
    <phoneticPr fontId="3"/>
  </si>
  <si>
    <t>W40D1</t>
    <phoneticPr fontId="3"/>
  </si>
  <si>
    <t>W40D2</t>
    <phoneticPr fontId="3"/>
  </si>
  <si>
    <t>W40D3</t>
    <phoneticPr fontId="3"/>
  </si>
  <si>
    <t>W40D4</t>
    <phoneticPr fontId="3"/>
  </si>
  <si>
    <t>W40D5</t>
    <phoneticPr fontId="3"/>
  </si>
  <si>
    <t>SF</t>
    <phoneticPr fontId="3"/>
  </si>
  <si>
    <t>SF</t>
    <phoneticPr fontId="3"/>
  </si>
  <si>
    <t>W40D3</t>
    <phoneticPr fontId="3"/>
  </si>
  <si>
    <t>寺田　</t>
  </si>
  <si>
    <t>村田　珠美</t>
  </si>
  <si>
    <t>村田　</t>
  </si>
  <si>
    <t>寺田　・村田　</t>
  </si>
  <si>
    <t>村田　・Bye</t>
  </si>
  <si>
    <t>Bye・</t>
  </si>
  <si>
    <t>山内　紀子</t>
  </si>
  <si>
    <t>山内　</t>
  </si>
  <si>
    <t>・山内　</t>
  </si>
  <si>
    <t>三浦　早英子</t>
  </si>
  <si>
    <t>三浦　</t>
  </si>
  <si>
    <t>山内　・三浦　</t>
  </si>
  <si>
    <t>新美　友紀</t>
  </si>
  <si>
    <t>新美　</t>
  </si>
  <si>
    <t>三浦　・新美　</t>
  </si>
  <si>
    <t xml:space="preserve"> </t>
  </si>
  <si>
    <t>宮　敦子</t>
  </si>
  <si>
    <t>宮　敦</t>
  </si>
  <si>
    <t>内藤　裕子</t>
  </si>
  <si>
    <t>内藤　</t>
  </si>
  <si>
    <t>宮　敦・内藤　</t>
  </si>
  <si>
    <t>小林　美幸</t>
  </si>
  <si>
    <t>小林　</t>
  </si>
  <si>
    <t>内藤　・小林　</t>
  </si>
  <si>
    <t>小川　恭子</t>
  </si>
  <si>
    <t>小川　</t>
  </si>
  <si>
    <t>小林　・小川　</t>
  </si>
  <si>
    <t>杉崎　美智子</t>
  </si>
  <si>
    <t>杉崎　</t>
  </si>
  <si>
    <t>小川　・杉崎　</t>
  </si>
  <si>
    <t>杉崎　・Bye</t>
  </si>
  <si>
    <t>梅田　真由美</t>
  </si>
  <si>
    <t>梅田　</t>
  </si>
  <si>
    <t>・梅田　</t>
  </si>
  <si>
    <t>梅田　・塚本　</t>
  </si>
  <si>
    <t>塚本　ひとみ</t>
  </si>
  <si>
    <t>塚本　</t>
  </si>
  <si>
    <t>W40D1</t>
    <phoneticPr fontId="3"/>
  </si>
  <si>
    <t>W40D2</t>
    <phoneticPr fontId="3"/>
  </si>
  <si>
    <t>W40D4</t>
    <phoneticPr fontId="3"/>
  </si>
  <si>
    <t>W40D5</t>
    <phoneticPr fontId="3"/>
  </si>
  <si>
    <t>神田　玲央</t>
    <rPh sb="0" eb="2">
      <t>カンダ</t>
    </rPh>
    <rPh sb="3" eb="5">
      <t>レオ</t>
    </rPh>
    <phoneticPr fontId="3"/>
  </si>
  <si>
    <t>神田　</t>
  </si>
  <si>
    <t>神田　・宮　敦</t>
  </si>
  <si>
    <t>WO</t>
  </si>
  <si>
    <t>WO</t>
    <phoneticPr fontId="3"/>
  </si>
  <si>
    <t>村田　珠美</t>
    <rPh sb="4" eb="5">
      <t>ビ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</si>
</sst>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3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MS Pゴシック"/>
      <family val="3"/>
      <charset val="128"/>
    </font>
    <font>
      <b/>
      <sz val="7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5"/>
      <name val="MS Pゴシック"/>
      <family val="3"/>
      <charset val="128"/>
    </font>
    <font>
      <sz val="20"/>
      <name val="ＭＳ Ｐゴシック"/>
      <family val="3"/>
      <charset val="128"/>
    </font>
    <font>
      <sz val="24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8"/>
      <color indexed="81"/>
      <name val="ＭＳ Ｐゴシック"/>
      <family val="3"/>
      <charset val="128"/>
    </font>
    <font>
      <b/>
      <sz val="24"/>
      <color indexed="81"/>
      <name val="ＭＳ Ｐゴシック"/>
      <family val="3"/>
      <charset val="128"/>
    </font>
    <font>
      <b/>
      <sz val="18"/>
      <color indexed="81"/>
      <name val="ＭＳ Ｐゴシック"/>
      <family val="3"/>
      <charset val="128"/>
    </font>
    <font>
      <sz val="26"/>
      <color theme="1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MS ゴシック"/>
      <family val="3"/>
      <charset val="128"/>
    </font>
    <font>
      <b/>
      <sz val="18"/>
      <name val="MS Pゴシック"/>
      <family val="3"/>
      <charset val="128"/>
    </font>
    <font>
      <sz val="48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3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/>
      <top/>
      <bottom style="mediumDashDot">
        <color auto="1"/>
      </bottom>
      <diagonal/>
    </border>
    <border>
      <left style="mediumDashDot">
        <color indexed="64"/>
      </left>
      <right/>
      <top/>
      <bottom style="mediumDashDot">
        <color auto="1"/>
      </bottom>
      <diagonal/>
    </border>
    <border>
      <left/>
      <right style="mediumDashDot">
        <color indexed="64"/>
      </right>
      <top/>
      <bottom/>
      <diagonal/>
    </border>
    <border>
      <left/>
      <right style="mediumDashDot">
        <color indexed="64"/>
      </right>
      <top/>
      <bottom style="mediumDashDot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mediumDashed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48">
    <xf numFmtId="0" fontId="0" fillId="0" borderId="0" xfId="0">
      <alignment vertical="center"/>
    </xf>
    <xf numFmtId="176" fontId="2" fillId="0" borderId="0" xfId="0" applyNumberFormat="1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176" fontId="0" fillId="0" borderId="0" xfId="0" applyNumberFormat="1" applyFill="1">
      <alignment vertic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5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5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176" fontId="10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left" vertical="center"/>
    </xf>
    <xf numFmtId="0" fontId="9" fillId="0" borderId="0" xfId="0" applyFont="1" applyFill="1">
      <alignment vertical="center"/>
    </xf>
    <xf numFmtId="0" fontId="9" fillId="0" borderId="0" xfId="0" applyFont="1">
      <alignment vertical="center"/>
    </xf>
    <xf numFmtId="0" fontId="6" fillId="0" borderId="0" xfId="0" applyFont="1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Border="1">
      <alignment vertical="center"/>
    </xf>
    <xf numFmtId="0" fontId="0" fillId="0" borderId="7" xfId="0" applyFill="1" applyBorder="1">
      <alignment vertical="center"/>
    </xf>
    <xf numFmtId="0" fontId="0" fillId="0" borderId="10" xfId="0" applyFill="1" applyBorder="1">
      <alignment vertical="center"/>
    </xf>
    <xf numFmtId="0" fontId="11" fillId="0" borderId="10" xfId="0" applyFont="1" applyFill="1" applyBorder="1">
      <alignment vertical="center"/>
    </xf>
    <xf numFmtId="0" fontId="11" fillId="0" borderId="7" xfId="0" applyFont="1" applyFill="1" applyBorder="1">
      <alignment vertical="center"/>
    </xf>
    <xf numFmtId="0" fontId="12" fillId="0" borderId="0" xfId="0" applyFont="1">
      <alignment vertical="center"/>
    </xf>
    <xf numFmtId="0" fontId="12" fillId="0" borderId="10" xfId="0" applyFont="1" applyFill="1" applyBorder="1">
      <alignment vertical="center"/>
    </xf>
    <xf numFmtId="0" fontId="12" fillId="0" borderId="7" xfId="0" applyFont="1" applyFill="1" applyBorder="1">
      <alignment vertical="center"/>
    </xf>
    <xf numFmtId="0" fontId="12" fillId="0" borderId="10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left" vertical="center"/>
    </xf>
    <xf numFmtId="0" fontId="11" fillId="0" borderId="11" xfId="0" applyFont="1" applyFill="1" applyBorder="1">
      <alignment vertical="center"/>
    </xf>
    <xf numFmtId="0" fontId="11" fillId="0" borderId="9" xfId="0" applyFont="1" applyFill="1" applyBorder="1">
      <alignment vertical="center"/>
    </xf>
    <xf numFmtId="0" fontId="12" fillId="0" borderId="0" xfId="0" applyFont="1" applyFill="1">
      <alignment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>
      <alignment vertical="center"/>
    </xf>
    <xf numFmtId="0" fontId="12" fillId="0" borderId="0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12" fillId="0" borderId="0" xfId="0" applyFont="1" applyFill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10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 vertical="center" shrinkToFit="1"/>
    </xf>
    <xf numFmtId="0" fontId="13" fillId="0" borderId="7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4" fillId="0" borderId="0" xfId="0" applyFont="1" applyFill="1">
      <alignment vertical="center"/>
    </xf>
    <xf numFmtId="0" fontId="12" fillId="0" borderId="6" xfId="0" applyFont="1" applyFill="1" applyBorder="1" applyAlignment="1">
      <alignment horizontal="right" vertical="center"/>
    </xf>
    <xf numFmtId="0" fontId="12" fillId="0" borderId="12" xfId="0" applyFont="1" applyFill="1" applyBorder="1" applyAlignment="1">
      <alignment horizontal="right" vertical="center"/>
    </xf>
    <xf numFmtId="0" fontId="0" fillId="0" borderId="5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3" xfId="0" applyBorder="1">
      <alignment vertical="center"/>
    </xf>
    <xf numFmtId="0" fontId="0" fillId="0" borderId="2" xfId="0" applyBorder="1">
      <alignment vertical="center"/>
    </xf>
    <xf numFmtId="0" fontId="12" fillId="0" borderId="12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vertical="center" shrinkToFit="1"/>
    </xf>
    <xf numFmtId="0" fontId="0" fillId="0" borderId="5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13" xfId="0" applyFill="1" applyBorder="1">
      <alignment vertical="center"/>
    </xf>
    <xf numFmtId="0" fontId="0" fillId="0" borderId="2" xfId="0" applyFill="1" applyBorder="1">
      <alignment vertical="center"/>
    </xf>
    <xf numFmtId="0" fontId="11" fillId="0" borderId="8" xfId="0" applyFont="1" applyFill="1" applyBorder="1">
      <alignment vertical="center"/>
    </xf>
    <xf numFmtId="0" fontId="11" fillId="0" borderId="14" xfId="0" applyFont="1" applyFill="1" applyBorder="1">
      <alignment vertical="center"/>
    </xf>
    <xf numFmtId="176" fontId="6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left" vertical="center"/>
    </xf>
    <xf numFmtId="0" fontId="2" fillId="0" borderId="0" xfId="0" applyNumberFormat="1" applyFont="1" applyFill="1" applyAlignment="1">
      <alignment horizontal="left" vertical="center"/>
    </xf>
    <xf numFmtId="0" fontId="0" fillId="0" borderId="0" xfId="0" applyNumberFormat="1" applyFill="1" applyAlignment="1">
      <alignment horizontal="left"/>
    </xf>
    <xf numFmtId="0" fontId="9" fillId="0" borderId="0" xfId="0" applyNumberFormat="1" applyFont="1" applyFill="1" applyAlignment="1">
      <alignment horizontal="left" vertical="center"/>
    </xf>
    <xf numFmtId="0" fontId="5" fillId="0" borderId="0" xfId="0" applyNumberFormat="1" applyFont="1" applyFill="1" applyAlignment="1">
      <alignment horizontal="left" vertical="center"/>
    </xf>
    <xf numFmtId="0" fontId="0" fillId="0" borderId="0" xfId="0" applyNumberFormat="1" applyFill="1" applyAlignment="1">
      <alignment horizontal="left" vertical="center"/>
    </xf>
    <xf numFmtId="0" fontId="12" fillId="2" borderId="12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21" fillId="0" borderId="1" xfId="0" applyFont="1" applyFill="1" applyBorder="1">
      <alignment vertical="center"/>
    </xf>
    <xf numFmtId="0" fontId="22" fillId="0" borderId="2" xfId="0" applyFont="1" applyFill="1" applyBorder="1">
      <alignment vertical="center"/>
    </xf>
    <xf numFmtId="0" fontId="22" fillId="0" borderId="0" xfId="0" applyFont="1" applyFill="1">
      <alignment vertical="center"/>
    </xf>
    <xf numFmtId="49" fontId="5" fillId="0" borderId="0" xfId="0" applyNumberFormat="1" applyFont="1" applyFill="1" applyAlignment="1">
      <alignment vertical="center"/>
    </xf>
    <xf numFmtId="0" fontId="13" fillId="0" borderId="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49" fontId="2" fillId="0" borderId="0" xfId="0" applyNumberFormat="1" applyFont="1" applyFill="1" applyAlignment="1">
      <alignment vertical="center" shrinkToFit="1"/>
    </xf>
    <xf numFmtId="0" fontId="2" fillId="0" borderId="0" xfId="0" applyNumberFormat="1" applyFont="1" applyFill="1" applyAlignment="1">
      <alignment vertical="center" shrinkToFit="1"/>
    </xf>
    <xf numFmtId="0" fontId="24" fillId="0" borderId="0" xfId="0" applyFont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right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5" fillId="0" borderId="3" xfId="0" applyFont="1" applyBorder="1" applyAlignment="1">
      <alignment horizontal="right" vertical="center"/>
    </xf>
    <xf numFmtId="0" fontId="24" fillId="0" borderId="0" xfId="0" applyFont="1" applyBorder="1" applyAlignment="1">
      <alignment horizontal="center" vertical="center"/>
    </xf>
    <xf numFmtId="14" fontId="26" fillId="0" borderId="0" xfId="0" applyNumberFormat="1" applyFont="1" applyBorder="1" applyAlignment="1">
      <alignment horizontal="right" vertical="center"/>
    </xf>
    <xf numFmtId="0" fontId="28" fillId="0" borderId="0" xfId="0" applyFont="1" applyFill="1" applyAlignment="1">
      <alignment horizontal="right" vertical="center"/>
    </xf>
    <xf numFmtId="0" fontId="28" fillId="0" borderId="0" xfId="0" applyFont="1" applyAlignment="1">
      <alignment horizontal="right" vertical="center"/>
    </xf>
    <xf numFmtId="0" fontId="11" fillId="0" borderId="0" xfId="0" applyFont="1" applyFill="1" applyAlignment="1">
      <alignment horizontal="center"/>
    </xf>
    <xf numFmtId="176" fontId="27" fillId="0" borderId="0" xfId="0" applyNumberFormat="1" applyFont="1" applyFill="1" applyAlignment="1">
      <alignment vertical="center" shrinkToFit="1"/>
    </xf>
    <xf numFmtId="176" fontId="27" fillId="0" borderId="0" xfId="0" applyNumberFormat="1" applyFont="1" applyFill="1" applyAlignment="1">
      <alignment horizontal="center" vertical="center"/>
    </xf>
    <xf numFmtId="49" fontId="2" fillId="3" borderId="0" xfId="0" applyNumberFormat="1" applyFont="1" applyFill="1" applyAlignment="1">
      <alignment vertical="center" shrinkToFit="1"/>
    </xf>
    <xf numFmtId="0" fontId="2" fillId="3" borderId="0" xfId="0" applyNumberFormat="1" applyFont="1" applyFill="1" applyAlignment="1">
      <alignment vertical="center" shrinkToFit="1"/>
    </xf>
    <xf numFmtId="0" fontId="12" fillId="0" borderId="0" xfId="0" applyFont="1" applyFill="1" applyBorder="1" applyAlignment="1"/>
    <xf numFmtId="0" fontId="12" fillId="0" borderId="0" xfId="0" applyFont="1" applyFill="1" applyAlignment="1"/>
    <xf numFmtId="0" fontId="33" fillId="0" borderId="0" xfId="0" applyFont="1" applyFill="1" applyAlignment="1">
      <alignment shrinkToFit="1"/>
    </xf>
    <xf numFmtId="0" fontId="33" fillId="0" borderId="0" xfId="0" applyFont="1" applyFill="1" applyBorder="1" applyAlignment="1">
      <alignment shrinkToFit="1"/>
    </xf>
    <xf numFmtId="0" fontId="11" fillId="0" borderId="0" xfId="0" applyFont="1" applyFill="1" applyBorder="1" applyAlignment="1"/>
    <xf numFmtId="0" fontId="11" fillId="0" borderId="0" xfId="0" applyFont="1" applyFill="1" applyAlignment="1"/>
    <xf numFmtId="14" fontId="8" fillId="0" borderId="0" xfId="0" applyNumberFormat="1" applyFont="1">
      <alignment vertical="center"/>
    </xf>
    <xf numFmtId="0" fontId="11" fillId="0" borderId="0" xfId="1" applyFont="1" applyAlignment="1">
      <alignment horizontal="center" vertical="center" shrinkToFit="1"/>
    </xf>
    <xf numFmtId="176" fontId="30" fillId="0" borderId="0" xfId="0" applyNumberFormat="1" applyFont="1" applyFill="1" applyAlignment="1">
      <alignment horizontal="center" vertical="center"/>
    </xf>
    <xf numFmtId="0" fontId="29" fillId="0" borderId="0" xfId="1" applyFont="1" applyFill="1" applyAlignment="1">
      <alignment horizontal="center" vertical="center" shrinkToFit="1"/>
    </xf>
    <xf numFmtId="0" fontId="11" fillId="0" borderId="0" xfId="1" applyFont="1" applyFill="1" applyAlignment="1">
      <alignment horizontal="center" vertical="center" shrinkToFit="1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49" fontId="2" fillId="0" borderId="0" xfId="0" applyNumberFormat="1" applyFont="1" applyFill="1" applyAlignment="1">
      <alignment horizontal="right" vertical="center" shrinkToFit="1"/>
    </xf>
    <xf numFmtId="0" fontId="32" fillId="0" borderId="1" xfId="0" applyFont="1" applyFill="1" applyBorder="1" applyAlignment="1">
      <alignment horizontal="right" vertical="center"/>
    </xf>
    <xf numFmtId="0" fontId="32" fillId="0" borderId="2" xfId="0" applyFont="1" applyFill="1" applyBorder="1" applyAlignment="1">
      <alignment horizontal="right" vertical="center"/>
    </xf>
    <xf numFmtId="0" fontId="32" fillId="0" borderId="3" xfId="0" applyFont="1" applyFill="1" applyBorder="1" applyAlignment="1">
      <alignment horizontal="right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8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  <xf numFmtId="0" fontId="20" fillId="0" borderId="13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13" fillId="0" borderId="13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4" fillId="0" borderId="0" xfId="0" quotePrefix="1" applyFont="1" applyFill="1" applyBorder="1" applyAlignment="1">
      <alignment horizontal="center" vertical="center" textRotation="255"/>
    </xf>
    <xf numFmtId="0" fontId="4" fillId="0" borderId="0" xfId="0" applyFont="1" applyFill="1" applyBorder="1" applyAlignment="1">
      <alignment horizontal="center" vertical="center" textRotation="255"/>
    </xf>
    <xf numFmtId="0" fontId="12" fillId="0" borderId="0" xfId="0" applyFont="1" applyFill="1" applyBorder="1" applyAlignment="1">
      <alignment horizontal="center"/>
    </xf>
    <xf numFmtId="0" fontId="4" fillId="0" borderId="15" xfId="0" quotePrefix="1" applyFont="1" applyFill="1" applyBorder="1" applyAlignment="1">
      <alignment horizontal="center" vertical="center" textRotation="255"/>
    </xf>
    <xf numFmtId="0" fontId="20" fillId="0" borderId="4" xfId="0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horizontal="center"/>
    </xf>
    <xf numFmtId="0" fontId="4" fillId="0" borderId="0" xfId="0" quotePrefix="1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2" fillId="0" borderId="0" xfId="0" applyFont="1" applyBorder="1" applyAlignment="1">
      <alignment horizontal="left"/>
    </xf>
  </cellXfs>
  <cellStyles count="2">
    <cellStyle name="標準" xfId="0" builtinId="0"/>
    <cellStyle name="標準 4" xfId="1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1"/>
  <sheetViews>
    <sheetView view="pageBreakPreview" topLeftCell="A10" zoomScaleNormal="100" zoomScaleSheetLayoutView="100" workbookViewId="0">
      <selection activeCell="M15" sqref="M15:M16"/>
    </sheetView>
  </sheetViews>
  <sheetFormatPr defaultRowHeight="24"/>
  <cols>
    <col min="1" max="1" width="6.625" style="4" customWidth="1"/>
    <col min="2" max="2" width="9" style="4" hidden="1" customWidth="1"/>
    <col min="3" max="3" width="15.625" style="19" customWidth="1"/>
    <col min="4" max="4" width="7.5" style="71" hidden="1" customWidth="1"/>
    <col min="5" max="5" width="15.625" style="71" hidden="1" customWidth="1"/>
    <col min="6" max="6" width="6.25" style="71" hidden="1" customWidth="1"/>
    <col min="7" max="7" width="13.375" style="71" hidden="1" customWidth="1"/>
    <col min="8" max="8" width="3.625" style="34" customWidth="1"/>
    <col min="9" max="9" width="20.625" style="4" customWidth="1"/>
    <col min="10" max="10" width="3.625" style="34" customWidth="1"/>
    <col min="11" max="12" width="13.625" style="4" customWidth="1"/>
    <col min="13" max="13" width="13.625" customWidth="1"/>
    <col min="14" max="14" width="18.5" customWidth="1"/>
  </cols>
  <sheetData>
    <row r="1" spans="1:14" ht="18" customHeight="1">
      <c r="B1" s="115" t="s">
        <v>15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4" ht="18.75" customHeight="1">
      <c r="A2" s="1"/>
      <c r="B2" s="2"/>
      <c r="C2" s="3"/>
      <c r="D2" s="67"/>
      <c r="E2" s="67"/>
      <c r="F2" s="67"/>
      <c r="G2" s="67"/>
      <c r="I2" s="116" t="s">
        <v>25</v>
      </c>
      <c r="J2" s="116"/>
      <c r="K2" s="116"/>
      <c r="L2" s="2"/>
      <c r="M2" s="5"/>
      <c r="N2" s="6"/>
    </row>
    <row r="3" spans="1:14" ht="18" customHeight="1">
      <c r="A3" s="7"/>
      <c r="B3" s="4" t="s">
        <v>0</v>
      </c>
      <c r="C3" s="8"/>
      <c r="D3" s="68"/>
      <c r="E3" s="68"/>
      <c r="F3" s="68"/>
      <c r="G3" s="68"/>
      <c r="H3" s="99"/>
      <c r="I3" s="9"/>
      <c r="J3" s="99"/>
      <c r="K3" s="97" t="s">
        <v>1</v>
      </c>
      <c r="L3" s="98" t="s">
        <v>2</v>
      </c>
      <c r="M3" s="98" t="s">
        <v>3</v>
      </c>
    </row>
    <row r="4" spans="1:14" ht="24.95" customHeight="1">
      <c r="A4" s="112">
        <v>1</v>
      </c>
      <c r="B4" s="77"/>
      <c r="C4" s="83" t="s">
        <v>26</v>
      </c>
      <c r="D4" s="84" t="str">
        <f>LEFT(C4,3)</f>
        <v>寺田　</v>
      </c>
      <c r="E4" s="83" t="str">
        <f>C5</f>
        <v>村田　珠美</v>
      </c>
      <c r="F4" s="84" t="str">
        <f>LEFT(E4,3)</f>
        <v>村田　</v>
      </c>
      <c r="G4" s="84" t="str">
        <f>CONCATENATE(D4,"・",F4)</f>
        <v>寺田　・村田　</v>
      </c>
      <c r="H4" s="113" t="s">
        <v>4</v>
      </c>
      <c r="I4" s="83" t="s">
        <v>17</v>
      </c>
      <c r="J4" s="111" t="s">
        <v>5</v>
      </c>
      <c r="K4" s="46"/>
      <c r="L4" s="11"/>
      <c r="M4" s="13"/>
      <c r="N4" s="13"/>
    </row>
    <row r="5" spans="1:14" ht="24.95" customHeight="1">
      <c r="A5" s="112"/>
      <c r="B5" s="77"/>
      <c r="C5" s="83" t="s">
        <v>91</v>
      </c>
      <c r="D5" s="84" t="str">
        <f t="shared" ref="D5:D19" si="0">LEFT(C5,3)</f>
        <v>村田　</v>
      </c>
      <c r="E5" s="83" t="str">
        <f t="shared" ref="E5:E18" si="1">C6</f>
        <v>Bye</v>
      </c>
      <c r="F5" s="84" t="str">
        <f t="shared" ref="F5:F19" si="2">LEFT(E5,3)</f>
        <v>Bye</v>
      </c>
      <c r="G5" s="84" t="str">
        <f t="shared" ref="G5:G19" si="3">CONCATENATE(D5,"・",F5)</f>
        <v>村田　・Bye</v>
      </c>
      <c r="H5" s="114"/>
      <c r="I5" s="83" t="s">
        <v>17</v>
      </c>
      <c r="J5" s="111"/>
      <c r="K5" s="74">
        <v>1</v>
      </c>
      <c r="L5" s="85" t="str">
        <f>IF(K5=0," ",VLOOKUP(K5,A:I,7,FALSE))</f>
        <v>寺田　・村田　</v>
      </c>
      <c r="M5" s="85"/>
      <c r="N5" s="85"/>
    </row>
    <row r="6" spans="1:14" ht="24.95" customHeight="1">
      <c r="A6" s="112">
        <v>2</v>
      </c>
      <c r="B6" s="77"/>
      <c r="C6" s="83" t="s">
        <v>16</v>
      </c>
      <c r="D6" s="84" t="str">
        <f t="shared" si="0"/>
        <v>Bye</v>
      </c>
      <c r="E6" s="83" t="str">
        <f t="shared" si="1"/>
        <v/>
      </c>
      <c r="F6" s="84" t="str">
        <f t="shared" si="2"/>
        <v/>
      </c>
      <c r="G6" s="84" t="str">
        <f t="shared" si="3"/>
        <v>Bye・</v>
      </c>
      <c r="H6" s="100"/>
      <c r="I6" s="83"/>
      <c r="J6" s="111"/>
      <c r="K6" s="75"/>
      <c r="L6" s="86"/>
      <c r="M6" s="85"/>
      <c r="N6" s="85"/>
    </row>
    <row r="7" spans="1:14" ht="24.95" customHeight="1">
      <c r="A7" s="112"/>
      <c r="B7" s="77"/>
      <c r="C7" s="83" t="s">
        <v>6</v>
      </c>
      <c r="D7" s="84" t="str">
        <f t="shared" si="0"/>
        <v/>
      </c>
      <c r="E7" s="83" t="str">
        <f t="shared" si="1"/>
        <v>山内　紀子</v>
      </c>
      <c r="F7" s="84" t="str">
        <f t="shared" si="2"/>
        <v>山内　</v>
      </c>
      <c r="G7" s="84" t="str">
        <f t="shared" si="3"/>
        <v>・山内　</v>
      </c>
      <c r="H7" s="100"/>
      <c r="I7" s="83"/>
      <c r="J7" s="111"/>
      <c r="K7" s="76"/>
      <c r="L7" s="87">
        <v>1</v>
      </c>
      <c r="M7" s="85" t="str">
        <f>IF(L7=0," ",VLOOKUP(L7,A:J,7,FALSE))</f>
        <v>寺田　・村田　</v>
      </c>
      <c r="N7" s="85"/>
    </row>
    <row r="8" spans="1:14" ht="24.95" customHeight="1">
      <c r="A8" s="112">
        <v>3</v>
      </c>
      <c r="B8" s="77"/>
      <c r="C8" s="83" t="s">
        <v>28</v>
      </c>
      <c r="D8" s="84" t="str">
        <f t="shared" si="0"/>
        <v>山内　</v>
      </c>
      <c r="E8" s="83" t="str">
        <f t="shared" si="1"/>
        <v>三浦　早英子</v>
      </c>
      <c r="F8" s="84" t="str">
        <f t="shared" si="2"/>
        <v>三浦　</v>
      </c>
      <c r="G8" s="84" t="str">
        <f t="shared" si="3"/>
        <v>山内　・三浦　</v>
      </c>
      <c r="H8" s="113" t="s">
        <v>4</v>
      </c>
      <c r="I8" s="83" t="s">
        <v>18</v>
      </c>
      <c r="J8" s="111" t="s">
        <v>5</v>
      </c>
      <c r="K8" s="76"/>
      <c r="L8" s="88"/>
      <c r="M8" s="89">
        <v>80</v>
      </c>
      <c r="N8" s="120"/>
    </row>
    <row r="9" spans="1:14" ht="24.95" customHeight="1">
      <c r="A9" s="112"/>
      <c r="B9" s="77"/>
      <c r="C9" s="83" t="s">
        <v>29</v>
      </c>
      <c r="D9" s="84" t="str">
        <f t="shared" si="0"/>
        <v>三浦　</v>
      </c>
      <c r="E9" s="83" t="str">
        <f t="shared" si="1"/>
        <v>神田　玲央</v>
      </c>
      <c r="F9" s="84" t="str">
        <f t="shared" si="2"/>
        <v>神田　</v>
      </c>
      <c r="G9" s="84" t="str">
        <f t="shared" si="3"/>
        <v>三浦　・神田　</v>
      </c>
      <c r="H9" s="114"/>
      <c r="I9" s="83" t="s">
        <v>18</v>
      </c>
      <c r="J9" s="111"/>
      <c r="K9" s="74">
        <v>3</v>
      </c>
      <c r="L9" s="90" t="str">
        <f>IF(K9=0," ",VLOOKUP(K9,A:I,7,FALSE))</f>
        <v>山内　・三浦　</v>
      </c>
      <c r="M9" s="91"/>
      <c r="N9" s="120"/>
    </row>
    <row r="10" spans="1:14" ht="24.95" customHeight="1">
      <c r="A10" s="112">
        <v>4</v>
      </c>
      <c r="B10" s="77"/>
      <c r="C10" s="83" t="s">
        <v>86</v>
      </c>
      <c r="D10" s="84" t="str">
        <f t="shared" si="0"/>
        <v>神田　</v>
      </c>
      <c r="E10" s="83" t="str">
        <f t="shared" si="1"/>
        <v>宮　敦子</v>
      </c>
      <c r="F10" s="84" t="str">
        <f t="shared" si="2"/>
        <v>宮　敦</v>
      </c>
      <c r="G10" s="84" t="str">
        <f t="shared" si="3"/>
        <v>神田　・宮　敦</v>
      </c>
      <c r="H10" s="113" t="s">
        <v>4</v>
      </c>
      <c r="I10" s="83" t="s">
        <v>17</v>
      </c>
      <c r="J10" s="111" t="s">
        <v>5</v>
      </c>
      <c r="K10" s="75"/>
      <c r="L10" s="92">
        <v>83</v>
      </c>
      <c r="M10" s="91"/>
      <c r="N10" s="117" t="str">
        <f>IF(M11=0," ",VLOOKUP(M11,A:K,7,FALSE))</f>
        <v xml:space="preserve"> </v>
      </c>
    </row>
    <row r="11" spans="1:14" ht="24.95" customHeight="1">
      <c r="A11" s="112"/>
      <c r="B11" s="77"/>
      <c r="C11" s="83" t="s">
        <v>30</v>
      </c>
      <c r="D11" s="84" t="str">
        <f t="shared" si="0"/>
        <v>宮　敦</v>
      </c>
      <c r="E11" s="83" t="str">
        <f t="shared" si="1"/>
        <v>内藤　裕子</v>
      </c>
      <c r="F11" s="84" t="str">
        <f t="shared" si="2"/>
        <v>内藤　</v>
      </c>
      <c r="G11" s="84" t="str">
        <f t="shared" si="3"/>
        <v>宮　敦・内藤　</v>
      </c>
      <c r="H11" s="114"/>
      <c r="I11" s="83" t="s">
        <v>19</v>
      </c>
      <c r="J11" s="111"/>
      <c r="K11" s="76"/>
      <c r="L11" s="93"/>
      <c r="M11" s="94"/>
      <c r="N11" s="118"/>
    </row>
    <row r="12" spans="1:14" ht="24.95" customHeight="1">
      <c r="A12" s="112">
        <v>5</v>
      </c>
      <c r="B12" s="77"/>
      <c r="C12" s="83" t="s">
        <v>31</v>
      </c>
      <c r="D12" s="84" t="str">
        <f t="shared" si="0"/>
        <v>内藤　</v>
      </c>
      <c r="E12" s="83" t="str">
        <f t="shared" si="1"/>
        <v>小林　美幸</v>
      </c>
      <c r="F12" s="84" t="str">
        <f t="shared" si="2"/>
        <v>小林　</v>
      </c>
      <c r="G12" s="84" t="str">
        <f t="shared" si="3"/>
        <v>内藤　・小林　</v>
      </c>
      <c r="H12" s="113" t="s">
        <v>4</v>
      </c>
      <c r="I12" s="83" t="s">
        <v>20</v>
      </c>
      <c r="J12" s="111" t="s">
        <v>5</v>
      </c>
      <c r="K12" s="76"/>
      <c r="L12" s="93"/>
      <c r="M12" s="91"/>
      <c r="N12" s="119"/>
    </row>
    <row r="13" spans="1:14" ht="24.95" customHeight="1">
      <c r="A13" s="112"/>
      <c r="B13" s="77"/>
      <c r="C13" s="83" t="s">
        <v>32</v>
      </c>
      <c r="D13" s="84" t="str">
        <f t="shared" si="0"/>
        <v>小林　</v>
      </c>
      <c r="E13" s="83" t="str">
        <f t="shared" si="1"/>
        <v>小川　恭子</v>
      </c>
      <c r="F13" s="84" t="str">
        <f t="shared" si="2"/>
        <v>小川　</v>
      </c>
      <c r="G13" s="84" t="str">
        <f t="shared" si="3"/>
        <v>小林　・小川　</v>
      </c>
      <c r="H13" s="114"/>
      <c r="I13" s="83" t="s">
        <v>21</v>
      </c>
      <c r="J13" s="111"/>
      <c r="K13" s="74">
        <v>5</v>
      </c>
      <c r="L13" s="85" t="str">
        <f>IF(K13=0," ",VLOOKUP(K13,A:I,7,FALSE))</f>
        <v>内藤　・小林　</v>
      </c>
      <c r="M13" s="91"/>
      <c r="N13" s="117"/>
    </row>
    <row r="14" spans="1:14" ht="24.95" customHeight="1">
      <c r="A14" s="112">
        <v>6</v>
      </c>
      <c r="B14" s="77"/>
      <c r="C14" s="83" t="s">
        <v>33</v>
      </c>
      <c r="D14" s="84" t="str">
        <f t="shared" si="0"/>
        <v>小川　</v>
      </c>
      <c r="E14" s="83" t="str">
        <f t="shared" si="1"/>
        <v>杉崎　美智子</v>
      </c>
      <c r="F14" s="84" t="str">
        <f t="shared" si="2"/>
        <v>杉崎　</v>
      </c>
      <c r="G14" s="84" t="str">
        <f t="shared" si="3"/>
        <v>小川　・杉崎　</v>
      </c>
      <c r="H14" s="113" t="s">
        <v>4</v>
      </c>
      <c r="I14" s="83" t="s">
        <v>22</v>
      </c>
      <c r="J14" s="111" t="s">
        <v>5</v>
      </c>
      <c r="K14" s="75"/>
      <c r="L14" s="86" t="s">
        <v>90</v>
      </c>
      <c r="M14" s="91"/>
      <c r="N14" s="95"/>
    </row>
    <row r="15" spans="1:14" ht="24.95" customHeight="1">
      <c r="A15" s="112"/>
      <c r="B15" s="77"/>
      <c r="C15" s="83" t="s">
        <v>34</v>
      </c>
      <c r="D15" s="84" t="str">
        <f t="shared" si="0"/>
        <v>杉崎　</v>
      </c>
      <c r="E15" s="83" t="str">
        <f t="shared" si="1"/>
        <v>Bye</v>
      </c>
      <c r="F15" s="84" t="str">
        <f t="shared" si="2"/>
        <v>Bye</v>
      </c>
      <c r="G15" s="84" t="str">
        <f t="shared" si="3"/>
        <v>杉崎　・Bye</v>
      </c>
      <c r="H15" s="114"/>
      <c r="I15" s="83" t="s">
        <v>22</v>
      </c>
      <c r="J15" s="111"/>
      <c r="K15" s="76"/>
      <c r="L15" s="87">
        <v>8</v>
      </c>
      <c r="M15" s="90" t="str">
        <f>IF(L15=0," ",VLOOKUP(L15,A:J,7,FALSE))</f>
        <v>梅田　・塚本　</v>
      </c>
      <c r="N15" s="95"/>
    </row>
    <row r="16" spans="1:14" ht="24.95" customHeight="1">
      <c r="A16" s="112">
        <v>7</v>
      </c>
      <c r="B16" s="77"/>
      <c r="C16" s="83" t="s">
        <v>16</v>
      </c>
      <c r="D16" s="84" t="str">
        <f t="shared" si="0"/>
        <v>Bye</v>
      </c>
      <c r="E16" s="83" t="str">
        <f t="shared" si="1"/>
        <v/>
      </c>
      <c r="F16" s="84" t="str">
        <f t="shared" si="2"/>
        <v/>
      </c>
      <c r="G16" s="84" t="str">
        <f t="shared" si="3"/>
        <v>Bye・</v>
      </c>
      <c r="H16" s="113" t="s">
        <v>4</v>
      </c>
      <c r="I16" s="83"/>
      <c r="J16" s="111" t="s">
        <v>5</v>
      </c>
      <c r="K16" s="76"/>
      <c r="L16" s="88"/>
      <c r="M16" s="85">
        <v>83</v>
      </c>
      <c r="N16" s="95"/>
    </row>
    <row r="17" spans="1:14" ht="24.95" customHeight="1">
      <c r="A17" s="112"/>
      <c r="B17" s="77"/>
      <c r="C17" s="83" t="s">
        <v>6</v>
      </c>
      <c r="D17" s="84" t="str">
        <f t="shared" si="0"/>
        <v/>
      </c>
      <c r="E17" s="83" t="str">
        <f t="shared" si="1"/>
        <v>梅田　真由美</v>
      </c>
      <c r="F17" s="84" t="str">
        <f t="shared" si="2"/>
        <v>梅田　</v>
      </c>
      <c r="G17" s="84" t="str">
        <f t="shared" si="3"/>
        <v>・梅田　</v>
      </c>
      <c r="H17" s="114"/>
      <c r="I17" s="83"/>
      <c r="J17" s="111"/>
      <c r="K17" s="74">
        <v>8</v>
      </c>
      <c r="L17" s="90" t="str">
        <f>IF(K17=0," ",VLOOKUP(K17,A:I,7,FALSE))</f>
        <v>梅田　・塚本　</v>
      </c>
      <c r="M17" s="85"/>
      <c r="N17" s="95"/>
    </row>
    <row r="18" spans="1:14" ht="24.95" customHeight="1">
      <c r="A18" s="112">
        <v>8</v>
      </c>
      <c r="B18" s="77"/>
      <c r="C18" s="83" t="s">
        <v>35</v>
      </c>
      <c r="D18" s="84" t="str">
        <f t="shared" si="0"/>
        <v>梅田　</v>
      </c>
      <c r="E18" s="83" t="str">
        <f t="shared" si="1"/>
        <v>塚本　ひとみ</v>
      </c>
      <c r="F18" s="84" t="str">
        <f t="shared" si="2"/>
        <v>塚本　</v>
      </c>
      <c r="G18" s="84" t="str">
        <f t="shared" si="3"/>
        <v>梅田　・塚本　</v>
      </c>
      <c r="H18" s="113" t="s">
        <v>4</v>
      </c>
      <c r="I18" s="83" t="s">
        <v>23</v>
      </c>
      <c r="J18" s="111" t="s">
        <v>5</v>
      </c>
      <c r="K18" s="75"/>
      <c r="L18" s="92"/>
      <c r="M18" s="85"/>
      <c r="N18" s="95"/>
    </row>
    <row r="19" spans="1:14" ht="24.95" customHeight="1">
      <c r="A19" s="112"/>
      <c r="B19" s="77"/>
      <c r="C19" s="83" t="s">
        <v>36</v>
      </c>
      <c r="D19" s="84" t="str">
        <f t="shared" si="0"/>
        <v>塚本　</v>
      </c>
      <c r="E19" s="83" t="e">
        <f>#REF!</f>
        <v>#REF!</v>
      </c>
      <c r="F19" s="84" t="e">
        <f t="shared" si="2"/>
        <v>#REF!</v>
      </c>
      <c r="G19" s="84" t="e">
        <f t="shared" si="3"/>
        <v>#REF!</v>
      </c>
      <c r="H19" s="114"/>
      <c r="I19" s="83" t="s">
        <v>24</v>
      </c>
      <c r="J19" s="111"/>
      <c r="K19" s="76"/>
      <c r="L19" s="93"/>
      <c r="M19" s="85"/>
      <c r="N19" s="96"/>
    </row>
    <row r="20" spans="1:14" ht="20.100000000000001" customHeight="1">
      <c r="A20" s="14"/>
      <c r="B20" s="15"/>
      <c r="C20" s="15"/>
      <c r="D20" s="69"/>
      <c r="E20" s="69"/>
      <c r="F20" s="69"/>
      <c r="G20" s="69"/>
      <c r="H20" s="101"/>
      <c r="I20" s="15"/>
      <c r="J20" s="101"/>
      <c r="K20" s="16"/>
      <c r="L20" s="16"/>
      <c r="M20" s="17"/>
      <c r="N20" s="110">
        <v>44576</v>
      </c>
    </row>
    <row r="21" spans="1:14" ht="15" customHeight="1">
      <c r="A21" s="65"/>
      <c r="B21" s="66"/>
      <c r="C21" s="66"/>
      <c r="D21" s="70"/>
      <c r="E21" s="70"/>
      <c r="F21" s="70"/>
      <c r="G21" s="70"/>
      <c r="H21" s="101"/>
      <c r="I21" s="66"/>
      <c r="J21" s="101"/>
      <c r="K21" s="10"/>
      <c r="L21" s="11"/>
      <c r="M21" s="12"/>
      <c r="N21" s="12"/>
    </row>
    <row r="22" spans="1:14" ht="9" customHeight="1">
      <c r="A22" s="18"/>
    </row>
    <row r="23" spans="1:14" ht="9" customHeight="1">
      <c r="A23" s="18"/>
    </row>
    <row r="24" spans="1:14" ht="9" customHeight="1">
      <c r="A24" s="18"/>
    </row>
    <row r="25" spans="1:14" ht="9" customHeight="1">
      <c r="A25" s="18"/>
    </row>
    <row r="26" spans="1:14" ht="9" customHeight="1">
      <c r="A26" s="18"/>
    </row>
    <row r="27" spans="1:14" ht="9" customHeight="1">
      <c r="A27" s="18"/>
    </row>
    <row r="28" spans="1:14" ht="9" customHeight="1">
      <c r="A28" s="18"/>
    </row>
    <row r="29" spans="1:14" ht="9" customHeight="1">
      <c r="A29" s="18"/>
    </row>
    <row r="30" spans="1:14" ht="9" customHeight="1">
      <c r="A30" s="18"/>
    </row>
    <row r="31" spans="1:14" ht="9" customHeight="1">
      <c r="A31" s="18"/>
    </row>
  </sheetData>
  <mergeCells count="28">
    <mergeCell ref="B1:L1"/>
    <mergeCell ref="I2:K2"/>
    <mergeCell ref="N10:N11"/>
    <mergeCell ref="N12:N13"/>
    <mergeCell ref="A10:A11"/>
    <mergeCell ref="A4:A5"/>
    <mergeCell ref="A12:A13"/>
    <mergeCell ref="A8:A9"/>
    <mergeCell ref="A6:A7"/>
    <mergeCell ref="J4:J5"/>
    <mergeCell ref="N8:N9"/>
    <mergeCell ref="J6:J7"/>
    <mergeCell ref="J8:J9"/>
    <mergeCell ref="J10:J11"/>
    <mergeCell ref="J12:J13"/>
    <mergeCell ref="H4:H5"/>
    <mergeCell ref="H8:H9"/>
    <mergeCell ref="H10:H11"/>
    <mergeCell ref="H12:H13"/>
    <mergeCell ref="H14:H15"/>
    <mergeCell ref="J14:J15"/>
    <mergeCell ref="J16:J17"/>
    <mergeCell ref="J18:J19"/>
    <mergeCell ref="A18:A19"/>
    <mergeCell ref="A16:A17"/>
    <mergeCell ref="A14:A15"/>
    <mergeCell ref="H16:H17"/>
    <mergeCell ref="H18:H19"/>
  </mergeCells>
  <phoneticPr fontId="3"/>
  <printOptions horizontalCentered="1"/>
  <pageMargins left="0" right="0" top="1.1811023622047245" bottom="0" header="0.31496062992125984" footer="0.31496062992125984"/>
  <pageSetup paperSize="9" scale="90" orientation="portrait" horizontalDpi="4294967293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N31"/>
  <sheetViews>
    <sheetView view="pageBreakPreview" topLeftCell="A7" zoomScaleNormal="100" zoomScaleSheetLayoutView="100" workbookViewId="0">
      <selection activeCell="M15" sqref="M15:M16"/>
    </sheetView>
  </sheetViews>
  <sheetFormatPr defaultRowHeight="24"/>
  <cols>
    <col min="1" max="1" width="6.625" style="4" customWidth="1"/>
    <col min="2" max="2" width="9" style="4" hidden="1" customWidth="1"/>
    <col min="3" max="3" width="15.625" style="19" customWidth="1"/>
    <col min="4" max="4" width="7.5" style="71" hidden="1" customWidth="1"/>
    <col min="5" max="5" width="15.625" style="71" hidden="1" customWidth="1"/>
    <col min="6" max="6" width="6.25" style="71" hidden="1" customWidth="1"/>
    <col min="7" max="7" width="13.375" style="71" hidden="1" customWidth="1"/>
    <col min="8" max="8" width="3.625" style="34" customWidth="1"/>
    <col min="9" max="9" width="20.625" style="4" customWidth="1"/>
    <col min="10" max="10" width="3.625" style="34" customWidth="1"/>
    <col min="11" max="12" width="13.625" style="4" customWidth="1"/>
    <col min="13" max="13" width="13.625" customWidth="1"/>
    <col min="14" max="14" width="18.5" customWidth="1"/>
  </cols>
  <sheetData>
    <row r="1" spans="1:14" ht="18" customHeight="1">
      <c r="B1" s="115" t="s">
        <v>15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4" ht="18.75" customHeight="1">
      <c r="A2" s="1"/>
      <c r="B2" s="2"/>
      <c r="C2" s="3"/>
      <c r="D2" s="67"/>
      <c r="E2" s="67"/>
      <c r="F2" s="67"/>
      <c r="G2" s="67"/>
      <c r="I2" s="116" t="s">
        <v>25</v>
      </c>
      <c r="J2" s="116"/>
      <c r="K2" s="116"/>
      <c r="L2" s="2"/>
      <c r="M2" s="5"/>
      <c r="N2" s="6"/>
    </row>
    <row r="3" spans="1:14" ht="18" customHeight="1">
      <c r="A3" s="7"/>
      <c r="B3" s="4" t="s">
        <v>0</v>
      </c>
      <c r="C3" s="8"/>
      <c r="D3" s="68"/>
      <c r="E3" s="68"/>
      <c r="F3" s="68"/>
      <c r="G3" s="68"/>
      <c r="H3" s="99"/>
      <c r="I3" s="9"/>
      <c r="J3" s="99"/>
      <c r="K3" s="97" t="s">
        <v>1</v>
      </c>
      <c r="L3" s="98" t="s">
        <v>2</v>
      </c>
      <c r="M3" s="98" t="s">
        <v>3</v>
      </c>
    </row>
    <row r="4" spans="1:14" ht="24.95" customHeight="1">
      <c r="A4" s="112">
        <v>1</v>
      </c>
      <c r="B4" s="77"/>
      <c r="C4" s="83" t="s">
        <v>26</v>
      </c>
      <c r="D4" s="84" t="s">
        <v>45</v>
      </c>
      <c r="E4" s="83" t="s">
        <v>46</v>
      </c>
      <c r="F4" s="84" t="s">
        <v>47</v>
      </c>
      <c r="G4" s="84" t="s">
        <v>48</v>
      </c>
      <c r="H4" s="113" t="s">
        <v>4</v>
      </c>
      <c r="I4" s="83" t="s">
        <v>17</v>
      </c>
      <c r="J4" s="111" t="s">
        <v>5</v>
      </c>
      <c r="K4" s="46"/>
      <c r="L4" s="11"/>
      <c r="M4" s="13"/>
      <c r="N4" s="13"/>
    </row>
    <row r="5" spans="1:14" ht="24.95" customHeight="1">
      <c r="A5" s="112"/>
      <c r="B5" s="77"/>
      <c r="C5" s="83" t="s">
        <v>27</v>
      </c>
      <c r="D5" s="84" t="s">
        <v>47</v>
      </c>
      <c r="E5" s="83" t="s">
        <v>16</v>
      </c>
      <c r="F5" s="84" t="s">
        <v>16</v>
      </c>
      <c r="G5" s="84" t="s">
        <v>49</v>
      </c>
      <c r="H5" s="114"/>
      <c r="I5" s="83" t="s">
        <v>17</v>
      </c>
      <c r="J5" s="111"/>
      <c r="K5" s="74">
        <v>1</v>
      </c>
      <c r="L5" s="85" t="s">
        <v>48</v>
      </c>
      <c r="M5" s="85"/>
      <c r="N5" s="85"/>
    </row>
    <row r="6" spans="1:14" ht="24.95" customHeight="1">
      <c r="A6" s="112">
        <v>2</v>
      </c>
      <c r="B6" s="77"/>
      <c r="C6" s="121" t="s">
        <v>16</v>
      </c>
      <c r="D6" s="84" t="s">
        <v>16</v>
      </c>
      <c r="E6" s="83" t="s">
        <v>6</v>
      </c>
      <c r="F6" s="84" t="s">
        <v>6</v>
      </c>
      <c r="G6" s="84" t="s">
        <v>50</v>
      </c>
      <c r="H6" s="100"/>
      <c r="I6" s="83"/>
      <c r="J6" s="111"/>
      <c r="K6" s="75"/>
      <c r="L6" s="86"/>
      <c r="M6" s="85"/>
      <c r="N6" s="85"/>
    </row>
    <row r="7" spans="1:14" ht="24.95" customHeight="1">
      <c r="A7" s="112"/>
      <c r="B7" s="77"/>
      <c r="C7" s="121"/>
      <c r="D7" s="84" t="s">
        <v>6</v>
      </c>
      <c r="E7" s="83" t="s">
        <v>51</v>
      </c>
      <c r="F7" s="84" t="s">
        <v>52</v>
      </c>
      <c r="G7" s="84" t="s">
        <v>53</v>
      </c>
      <c r="H7" s="100"/>
      <c r="I7" s="83"/>
      <c r="J7" s="111"/>
      <c r="K7" s="76"/>
      <c r="L7" s="124" t="s">
        <v>44</v>
      </c>
      <c r="M7" s="85" t="s">
        <v>48</v>
      </c>
      <c r="N7" s="85"/>
    </row>
    <row r="8" spans="1:14" ht="24.95" customHeight="1">
      <c r="A8" s="112">
        <v>3</v>
      </c>
      <c r="B8" s="77"/>
      <c r="C8" s="83" t="s">
        <v>28</v>
      </c>
      <c r="D8" s="84" t="s">
        <v>52</v>
      </c>
      <c r="E8" s="83" t="s">
        <v>54</v>
      </c>
      <c r="F8" s="84" t="s">
        <v>55</v>
      </c>
      <c r="G8" s="84" t="s">
        <v>56</v>
      </c>
      <c r="H8" s="113" t="s">
        <v>4</v>
      </c>
      <c r="I8" s="83" t="s">
        <v>18</v>
      </c>
      <c r="J8" s="111" t="s">
        <v>5</v>
      </c>
      <c r="K8" s="76"/>
      <c r="L8" s="124"/>
      <c r="M8" s="89">
        <v>80</v>
      </c>
      <c r="N8" s="120"/>
    </row>
    <row r="9" spans="1:14" ht="24.95" customHeight="1">
      <c r="A9" s="112"/>
      <c r="B9" s="77"/>
      <c r="C9" s="83" t="s">
        <v>29</v>
      </c>
      <c r="D9" s="84" t="s">
        <v>55</v>
      </c>
      <c r="E9" s="83" t="s">
        <v>57</v>
      </c>
      <c r="F9" s="84" t="s">
        <v>58</v>
      </c>
      <c r="G9" s="84" t="s">
        <v>59</v>
      </c>
      <c r="H9" s="114"/>
      <c r="I9" s="83" t="s">
        <v>18</v>
      </c>
      <c r="J9" s="111"/>
      <c r="K9" s="122" t="s">
        <v>82</v>
      </c>
      <c r="L9" s="90" t="s">
        <v>56</v>
      </c>
      <c r="M9" s="91"/>
      <c r="N9" s="120"/>
    </row>
    <row r="10" spans="1:14" ht="24.95" customHeight="1">
      <c r="A10" s="112">
        <v>4</v>
      </c>
      <c r="B10" s="77"/>
      <c r="C10" s="83" t="s">
        <v>86</v>
      </c>
      <c r="D10" s="103" t="s">
        <v>87</v>
      </c>
      <c r="E10" s="102" t="s">
        <v>61</v>
      </c>
      <c r="F10" s="103" t="s">
        <v>62</v>
      </c>
      <c r="G10" s="103" t="s">
        <v>88</v>
      </c>
      <c r="H10" s="113" t="s">
        <v>4</v>
      </c>
      <c r="I10" s="83" t="s">
        <v>17</v>
      </c>
      <c r="J10" s="111" t="s">
        <v>5</v>
      </c>
      <c r="K10" s="123"/>
      <c r="L10" s="92">
        <v>83</v>
      </c>
      <c r="M10" s="91"/>
      <c r="N10" s="117" t="s">
        <v>60</v>
      </c>
    </row>
    <row r="11" spans="1:14" ht="24.95" customHeight="1">
      <c r="A11" s="112"/>
      <c r="B11" s="77"/>
      <c r="C11" s="83" t="s">
        <v>30</v>
      </c>
      <c r="D11" s="84" t="s">
        <v>62</v>
      </c>
      <c r="E11" s="83" t="s">
        <v>63</v>
      </c>
      <c r="F11" s="84" t="s">
        <v>64</v>
      </c>
      <c r="G11" s="84" t="s">
        <v>65</v>
      </c>
      <c r="H11" s="114"/>
      <c r="I11" s="83" t="s">
        <v>19</v>
      </c>
      <c r="J11" s="111"/>
      <c r="K11" s="76"/>
      <c r="L11" s="93"/>
      <c r="M11" s="124" t="s">
        <v>85</v>
      </c>
      <c r="N11" s="118"/>
    </row>
    <row r="12" spans="1:14" ht="24.95" customHeight="1">
      <c r="A12" s="112">
        <v>5</v>
      </c>
      <c r="B12" s="77"/>
      <c r="C12" s="83" t="s">
        <v>31</v>
      </c>
      <c r="D12" s="84" t="s">
        <v>64</v>
      </c>
      <c r="E12" s="83" t="s">
        <v>66</v>
      </c>
      <c r="F12" s="84" t="s">
        <v>67</v>
      </c>
      <c r="G12" s="84" t="s">
        <v>68</v>
      </c>
      <c r="H12" s="113" t="s">
        <v>4</v>
      </c>
      <c r="I12" s="83" t="s">
        <v>20</v>
      </c>
      <c r="J12" s="111" t="s">
        <v>5</v>
      </c>
      <c r="K12" s="76"/>
      <c r="L12" s="93"/>
      <c r="M12" s="124"/>
      <c r="N12" s="119"/>
    </row>
    <row r="13" spans="1:14" ht="24.95" customHeight="1">
      <c r="A13" s="112"/>
      <c r="B13" s="77"/>
      <c r="C13" s="83" t="s">
        <v>32</v>
      </c>
      <c r="D13" s="84" t="s">
        <v>67</v>
      </c>
      <c r="E13" s="83" t="s">
        <v>69</v>
      </c>
      <c r="F13" s="84" t="s">
        <v>70</v>
      </c>
      <c r="G13" s="84" t="s">
        <v>71</v>
      </c>
      <c r="H13" s="114"/>
      <c r="I13" s="83" t="s">
        <v>21</v>
      </c>
      <c r="J13" s="111"/>
      <c r="K13" s="122" t="s">
        <v>83</v>
      </c>
      <c r="L13" s="85" t="s">
        <v>68</v>
      </c>
      <c r="M13" s="91"/>
      <c r="N13" s="117"/>
    </row>
    <row r="14" spans="1:14" ht="24.95" customHeight="1">
      <c r="A14" s="112">
        <v>6</v>
      </c>
      <c r="B14" s="77"/>
      <c r="C14" s="83" t="s">
        <v>33</v>
      </c>
      <c r="D14" s="84" t="s">
        <v>70</v>
      </c>
      <c r="E14" s="83" t="s">
        <v>72</v>
      </c>
      <c r="F14" s="84" t="s">
        <v>73</v>
      </c>
      <c r="G14" s="84" t="s">
        <v>74</v>
      </c>
      <c r="H14" s="113" t="s">
        <v>4</v>
      </c>
      <c r="I14" s="83" t="s">
        <v>22</v>
      </c>
      <c r="J14" s="111" t="s">
        <v>5</v>
      </c>
      <c r="K14" s="123"/>
      <c r="L14" s="86" t="s">
        <v>89</v>
      </c>
      <c r="M14" s="91"/>
      <c r="N14" s="95"/>
    </row>
    <row r="15" spans="1:14" ht="24.95" customHeight="1">
      <c r="A15" s="112"/>
      <c r="B15" s="77"/>
      <c r="C15" s="83" t="s">
        <v>34</v>
      </c>
      <c r="D15" s="84" t="s">
        <v>73</v>
      </c>
      <c r="E15" s="83" t="s">
        <v>16</v>
      </c>
      <c r="F15" s="84" t="s">
        <v>16</v>
      </c>
      <c r="G15" s="84" t="s">
        <v>75</v>
      </c>
      <c r="H15" s="114"/>
      <c r="I15" s="83" t="s">
        <v>22</v>
      </c>
      <c r="J15" s="111"/>
      <c r="K15" s="76"/>
      <c r="L15" s="124" t="s">
        <v>84</v>
      </c>
      <c r="M15" s="90" t="s">
        <v>79</v>
      </c>
      <c r="N15" s="95"/>
    </row>
    <row r="16" spans="1:14" ht="24.95" customHeight="1">
      <c r="A16" s="112">
        <v>7</v>
      </c>
      <c r="B16" s="77"/>
      <c r="C16" s="121" t="s">
        <v>16</v>
      </c>
      <c r="D16" s="84" t="s">
        <v>16</v>
      </c>
      <c r="E16" s="83" t="s">
        <v>6</v>
      </c>
      <c r="F16" s="84" t="s">
        <v>6</v>
      </c>
      <c r="G16" s="84" t="s">
        <v>50</v>
      </c>
      <c r="H16" s="113"/>
      <c r="I16" s="83"/>
      <c r="J16" s="111"/>
      <c r="K16" s="76"/>
      <c r="L16" s="124"/>
      <c r="M16" s="85">
        <v>83</v>
      </c>
      <c r="N16" s="95"/>
    </row>
    <row r="17" spans="1:14" ht="24.95" customHeight="1">
      <c r="A17" s="112"/>
      <c r="B17" s="77"/>
      <c r="C17" s="121"/>
      <c r="D17" s="84" t="s">
        <v>6</v>
      </c>
      <c r="E17" s="83" t="s">
        <v>76</v>
      </c>
      <c r="F17" s="84" t="s">
        <v>77</v>
      </c>
      <c r="G17" s="84" t="s">
        <v>78</v>
      </c>
      <c r="H17" s="114"/>
      <c r="I17" s="83"/>
      <c r="J17" s="111"/>
      <c r="K17" s="74">
        <v>8</v>
      </c>
      <c r="L17" s="90" t="s">
        <v>79</v>
      </c>
      <c r="M17" s="85"/>
      <c r="N17" s="95"/>
    </row>
    <row r="18" spans="1:14" ht="24.95" customHeight="1">
      <c r="A18" s="112">
        <v>8</v>
      </c>
      <c r="B18" s="77"/>
      <c r="C18" s="83" t="s">
        <v>35</v>
      </c>
      <c r="D18" s="84" t="s">
        <v>77</v>
      </c>
      <c r="E18" s="83" t="s">
        <v>80</v>
      </c>
      <c r="F18" s="84" t="s">
        <v>81</v>
      </c>
      <c r="G18" s="84" t="s">
        <v>79</v>
      </c>
      <c r="H18" s="113" t="s">
        <v>4</v>
      </c>
      <c r="I18" s="83" t="s">
        <v>23</v>
      </c>
      <c r="J18" s="111" t="s">
        <v>5</v>
      </c>
      <c r="K18" s="75"/>
      <c r="L18" s="92"/>
      <c r="M18" s="85"/>
      <c r="N18" s="95"/>
    </row>
    <row r="19" spans="1:14" ht="24.95" customHeight="1">
      <c r="A19" s="112"/>
      <c r="B19" s="77"/>
      <c r="C19" s="83" t="s">
        <v>36</v>
      </c>
      <c r="D19" s="84" t="s">
        <v>81</v>
      </c>
      <c r="E19" s="83" t="e">
        <v>#REF!</v>
      </c>
      <c r="F19" s="84" t="e">
        <v>#REF!</v>
      </c>
      <c r="G19" s="84" t="e">
        <v>#REF!</v>
      </c>
      <c r="H19" s="114"/>
      <c r="I19" s="83" t="s">
        <v>24</v>
      </c>
      <c r="J19" s="111"/>
      <c r="K19" s="76"/>
      <c r="L19" s="93"/>
      <c r="M19" s="85"/>
      <c r="N19" s="96"/>
    </row>
    <row r="20" spans="1:14" ht="20.100000000000001" customHeight="1">
      <c r="A20" s="14"/>
      <c r="B20" s="15"/>
      <c r="C20" s="15"/>
      <c r="D20" s="69"/>
      <c r="E20" s="69"/>
      <c r="F20" s="69"/>
      <c r="G20" s="69"/>
      <c r="H20" s="101"/>
      <c r="I20" s="15"/>
      <c r="J20" s="101"/>
      <c r="K20" s="16"/>
      <c r="L20" s="16"/>
      <c r="M20" s="17"/>
      <c r="N20" s="110">
        <v>44576</v>
      </c>
    </row>
    <row r="21" spans="1:14" ht="15" customHeight="1">
      <c r="A21" s="65"/>
      <c r="B21" s="66"/>
      <c r="C21" s="66"/>
      <c r="D21" s="70"/>
      <c r="E21" s="70"/>
      <c r="F21" s="70"/>
      <c r="G21" s="70"/>
      <c r="H21" s="101"/>
      <c r="I21" s="66"/>
      <c r="J21" s="101"/>
      <c r="K21" s="10"/>
      <c r="L21" s="11"/>
      <c r="M21" s="12"/>
      <c r="N21" s="12"/>
    </row>
    <row r="22" spans="1:14" ht="9" customHeight="1">
      <c r="A22" s="18"/>
    </row>
    <row r="23" spans="1:14" ht="9" customHeight="1">
      <c r="A23" s="18"/>
    </row>
    <row r="24" spans="1:14" ht="9" customHeight="1">
      <c r="A24" s="18"/>
    </row>
    <row r="25" spans="1:14" ht="9" customHeight="1">
      <c r="A25" s="18"/>
    </row>
    <row r="26" spans="1:14" ht="9" customHeight="1">
      <c r="A26" s="18"/>
    </row>
    <row r="27" spans="1:14" ht="9" customHeight="1">
      <c r="A27" s="18"/>
    </row>
    <row r="28" spans="1:14" ht="9" customHeight="1">
      <c r="A28" s="18"/>
    </row>
    <row r="29" spans="1:14" ht="9" customHeight="1">
      <c r="A29" s="18"/>
    </row>
    <row r="30" spans="1:14" ht="9" customHeight="1">
      <c r="A30" s="18"/>
    </row>
    <row r="31" spans="1:14" ht="9" customHeight="1">
      <c r="A31" s="18"/>
    </row>
  </sheetData>
  <mergeCells count="35">
    <mergeCell ref="B1:L1"/>
    <mergeCell ref="I2:K2"/>
    <mergeCell ref="A4:A5"/>
    <mergeCell ref="H4:H5"/>
    <mergeCell ref="J4:J5"/>
    <mergeCell ref="A8:A9"/>
    <mergeCell ref="H8:H9"/>
    <mergeCell ref="J8:J9"/>
    <mergeCell ref="N8:N9"/>
    <mergeCell ref="A10:A11"/>
    <mergeCell ref="H10:H11"/>
    <mergeCell ref="J10:J11"/>
    <mergeCell ref="N10:N11"/>
    <mergeCell ref="K9:K10"/>
    <mergeCell ref="L7:L8"/>
    <mergeCell ref="A6:A7"/>
    <mergeCell ref="J6:J7"/>
    <mergeCell ref="C6:C7"/>
    <mergeCell ref="N12:N13"/>
    <mergeCell ref="A14:A15"/>
    <mergeCell ref="H14:H15"/>
    <mergeCell ref="J14:J15"/>
    <mergeCell ref="K13:K14"/>
    <mergeCell ref="L15:L16"/>
    <mergeCell ref="M11:M12"/>
    <mergeCell ref="A16:A17"/>
    <mergeCell ref="H16:H17"/>
    <mergeCell ref="J16:J17"/>
    <mergeCell ref="A18:A19"/>
    <mergeCell ref="H18:H19"/>
    <mergeCell ref="J18:J19"/>
    <mergeCell ref="A12:A13"/>
    <mergeCell ref="H12:H13"/>
    <mergeCell ref="J12:J13"/>
    <mergeCell ref="C16:C17"/>
  </mergeCells>
  <phoneticPr fontId="3"/>
  <printOptions horizontalCentered="1"/>
  <pageMargins left="0" right="0" top="1.1811023622047245" bottom="0" header="0.31496062992125984" footer="0.31496062992125984"/>
  <pageSetup paperSize="9" scale="90" orientation="portrait" horizontalDpi="4294967293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1"/>
  <sheetViews>
    <sheetView showZeros="0" zoomScale="60" zoomScaleNormal="60" workbookViewId="0">
      <selection activeCell="I12" sqref="I12"/>
    </sheetView>
  </sheetViews>
  <sheetFormatPr defaultRowHeight="13.5"/>
  <cols>
    <col min="1" max="4" width="14.125" customWidth="1"/>
    <col min="5" max="5" width="8.625" customWidth="1"/>
    <col min="6" max="9" width="14.125" customWidth="1"/>
    <col min="10" max="11" width="5.625" style="4" customWidth="1"/>
    <col min="12" max="15" width="14.125" customWidth="1"/>
    <col min="16" max="16" width="8.625" customWidth="1"/>
    <col min="17" max="20" width="14.125" customWidth="1"/>
  </cols>
  <sheetData>
    <row r="1" spans="1:20" s="32" customFormat="1" ht="49.5" customHeight="1">
      <c r="A1" s="105" t="str">
        <f>W40D!I2</f>
        <v>女子４０才以上ダブルス</v>
      </c>
      <c r="B1" s="105"/>
      <c r="C1" s="105"/>
      <c r="D1" s="106" t="str">
        <f>B10</f>
        <v>W40D1</v>
      </c>
      <c r="E1" s="136" t="s">
        <v>7</v>
      </c>
      <c r="F1" s="104" t="str">
        <f>A1</f>
        <v>女子４０才以上ダブルス</v>
      </c>
      <c r="G1" s="104"/>
      <c r="H1" s="104"/>
      <c r="I1" s="107" t="str">
        <f>D1</f>
        <v>W40D1</v>
      </c>
      <c r="J1" s="39"/>
      <c r="K1" s="40"/>
      <c r="L1" s="104" t="str">
        <f>A1</f>
        <v>女子４０才以上ダブルス</v>
      </c>
      <c r="M1" s="104"/>
      <c r="N1" s="104"/>
      <c r="O1" s="107">
        <f>M10</f>
        <v>0</v>
      </c>
      <c r="P1" s="136" t="s">
        <v>7</v>
      </c>
      <c r="Q1" s="104" t="str">
        <f>L1</f>
        <v>女子４０才以上ダブルス</v>
      </c>
      <c r="R1" s="104"/>
      <c r="S1" s="104"/>
      <c r="T1" s="107">
        <f>O1</f>
        <v>0</v>
      </c>
    </row>
    <row r="2" spans="1:20" s="32" customFormat="1" ht="49.5" customHeight="1">
      <c r="A2" s="32">
        <v>1</v>
      </c>
      <c r="B2" s="33" t="s">
        <v>8</v>
      </c>
      <c r="D2" s="34" t="s">
        <v>9</v>
      </c>
      <c r="E2" s="137"/>
      <c r="F2" s="35">
        <f>A2</f>
        <v>1</v>
      </c>
      <c r="G2" s="33" t="s">
        <v>8</v>
      </c>
      <c r="H2" s="35"/>
      <c r="I2" s="36" t="s">
        <v>9</v>
      </c>
      <c r="J2" s="26"/>
      <c r="K2" s="27"/>
      <c r="L2" s="35">
        <v>1</v>
      </c>
      <c r="M2" s="33" t="s">
        <v>8</v>
      </c>
      <c r="N2" s="35"/>
      <c r="O2" s="36" t="s">
        <v>9</v>
      </c>
      <c r="P2" s="137"/>
      <c r="Q2" s="35">
        <f>L2</f>
        <v>1</v>
      </c>
      <c r="R2" s="33" t="s">
        <v>8</v>
      </c>
      <c r="S2" s="35"/>
      <c r="T2" s="36" t="s">
        <v>9</v>
      </c>
    </row>
    <row r="3" spans="1:20" s="32" customFormat="1" ht="49.5" customHeight="1">
      <c r="A3" s="47" t="s">
        <v>10</v>
      </c>
      <c r="B3" s="54">
        <v>3</v>
      </c>
      <c r="C3" s="47" t="s">
        <v>10</v>
      </c>
      <c r="D3" s="55">
        <v>4</v>
      </c>
      <c r="E3" s="137"/>
      <c r="F3" s="47" t="s">
        <v>10</v>
      </c>
      <c r="G3" s="55">
        <f>B3</f>
        <v>3</v>
      </c>
      <c r="H3" s="48" t="s">
        <v>10</v>
      </c>
      <c r="I3" s="55">
        <f>D3</f>
        <v>4</v>
      </c>
      <c r="J3" s="28"/>
      <c r="K3" s="29"/>
      <c r="L3" s="47" t="s">
        <v>10</v>
      </c>
      <c r="M3" s="55"/>
      <c r="N3" s="48" t="s">
        <v>10</v>
      </c>
      <c r="O3" s="55"/>
      <c r="P3" s="137"/>
      <c r="Q3" s="47" t="s">
        <v>10</v>
      </c>
      <c r="R3" s="55">
        <f>M3</f>
        <v>0</v>
      </c>
      <c r="S3" s="48" t="s">
        <v>10</v>
      </c>
      <c r="T3" s="55">
        <f>O3</f>
        <v>0</v>
      </c>
    </row>
    <row r="4" spans="1:20" s="56" customFormat="1" ht="49.5" customHeight="1">
      <c r="A4" s="127" t="str">
        <f>IF(B3=0," ",VLOOKUP($B3,W40D!A:J,3,FALSE))</f>
        <v>山内　紀子</v>
      </c>
      <c r="B4" s="129"/>
      <c r="C4" s="127" t="str">
        <f>IF(D3=0," ",VLOOKUP($D3,W40D!A:M,3,FALSE))</f>
        <v>神田　玲央</v>
      </c>
      <c r="D4" s="128"/>
      <c r="E4" s="78"/>
      <c r="F4" s="127" t="str">
        <f>A4</f>
        <v>山内　紀子</v>
      </c>
      <c r="G4" s="128"/>
      <c r="H4" s="129" t="str">
        <f>C4</f>
        <v>神田　玲央</v>
      </c>
      <c r="I4" s="128"/>
      <c r="J4" s="41"/>
      <c r="K4" s="42"/>
      <c r="L4" s="127" t="str">
        <f>IF(M3=0," ",VLOOKUP($M3,W40D!A:J,3,FALSE))</f>
        <v xml:space="preserve"> </v>
      </c>
      <c r="M4" s="128"/>
      <c r="N4" s="129" t="str">
        <f>IF(O3=0," ",VLOOKUP($O3,W40D!A:J,3,FALSE))</f>
        <v xml:space="preserve"> </v>
      </c>
      <c r="O4" s="128"/>
      <c r="P4" s="78"/>
      <c r="Q4" s="127" t="str">
        <f>L4</f>
        <v xml:space="preserve"> </v>
      </c>
      <c r="R4" s="128"/>
      <c r="S4" s="129" t="str">
        <f>N4</f>
        <v xml:space="preserve"> </v>
      </c>
      <c r="T4" s="128"/>
    </row>
    <row r="5" spans="1:20" s="56" customFormat="1" ht="49.5" customHeight="1">
      <c r="A5" s="130" t="str">
        <f>IF(B3=0," ",VLOOKUP($B3,W40D!A:J,5,FALSE))</f>
        <v>三浦　早英子</v>
      </c>
      <c r="B5" s="134"/>
      <c r="C5" s="130" t="str">
        <f>IF(D3=0," ",VLOOKUP($D3,W40D!A:M,5,FALSE))</f>
        <v>宮　敦子</v>
      </c>
      <c r="D5" s="131"/>
      <c r="E5" s="78"/>
      <c r="F5" s="130" t="str">
        <f>A5</f>
        <v>三浦　早英子</v>
      </c>
      <c r="G5" s="131"/>
      <c r="H5" s="134" t="str">
        <f>C5</f>
        <v>宮　敦子</v>
      </c>
      <c r="I5" s="131"/>
      <c r="J5" s="41"/>
      <c r="K5" s="42"/>
      <c r="L5" s="130" t="str">
        <f>IF(M3=0," ",VLOOKUP($M3,W40D!A:J,5,FALSE))</f>
        <v xml:space="preserve"> </v>
      </c>
      <c r="M5" s="131"/>
      <c r="N5" s="132" t="str">
        <f>IF(O3=0," ",VLOOKUP($O3,W40D!A:J,5,FALSE))</f>
        <v xml:space="preserve"> </v>
      </c>
      <c r="O5" s="133"/>
      <c r="P5" s="78"/>
      <c r="Q5" s="130" t="str">
        <f>L5</f>
        <v xml:space="preserve"> </v>
      </c>
      <c r="R5" s="131"/>
      <c r="S5" s="134" t="str">
        <f>N5</f>
        <v xml:space="preserve"> </v>
      </c>
      <c r="T5" s="131"/>
    </row>
    <row r="6" spans="1:20" s="4" customFormat="1" ht="49.5" customHeight="1">
      <c r="A6" s="57"/>
      <c r="B6" s="58"/>
      <c r="C6" s="57"/>
      <c r="D6" s="59"/>
      <c r="E6" s="136" t="s">
        <v>7</v>
      </c>
      <c r="F6" s="57"/>
      <c r="G6" s="59"/>
      <c r="H6" s="58"/>
      <c r="I6" s="59"/>
      <c r="J6" s="22"/>
      <c r="K6" s="21"/>
      <c r="L6" s="57"/>
      <c r="M6" s="59"/>
      <c r="N6" s="58"/>
      <c r="O6" s="59"/>
      <c r="P6" s="136" t="s">
        <v>7</v>
      </c>
      <c r="Q6" s="57"/>
      <c r="R6" s="59"/>
      <c r="S6" s="58"/>
      <c r="T6" s="59"/>
    </row>
    <row r="7" spans="1:20" s="4" customFormat="1" ht="49.5" customHeight="1">
      <c r="A7" s="57"/>
      <c r="B7" s="58"/>
      <c r="C7" s="57"/>
      <c r="D7" s="59"/>
      <c r="E7" s="137"/>
      <c r="F7" s="57"/>
      <c r="G7" s="59"/>
      <c r="H7" s="58"/>
      <c r="I7" s="59"/>
      <c r="J7" s="22"/>
      <c r="K7" s="21"/>
      <c r="L7" s="57"/>
      <c r="M7" s="59"/>
      <c r="N7" s="58"/>
      <c r="O7" s="59"/>
      <c r="P7" s="137"/>
      <c r="Q7" s="57"/>
      <c r="R7" s="59"/>
      <c r="S7" s="58"/>
      <c r="T7" s="59"/>
    </row>
    <row r="8" spans="1:20" s="4" customFormat="1" ht="49.5" customHeight="1">
      <c r="A8" s="60"/>
      <c r="B8" s="61"/>
      <c r="C8" s="60"/>
      <c r="D8" s="62"/>
      <c r="E8" s="137"/>
      <c r="F8" s="60"/>
      <c r="G8" s="62"/>
      <c r="H8" s="61"/>
      <c r="I8" s="62"/>
      <c r="J8" s="22"/>
      <c r="K8" s="21"/>
      <c r="L8" s="60"/>
      <c r="M8" s="62"/>
      <c r="N8" s="61"/>
      <c r="O8" s="62"/>
      <c r="P8" s="137"/>
      <c r="Q8" s="60"/>
      <c r="R8" s="62"/>
      <c r="S8" s="61"/>
      <c r="T8" s="62"/>
    </row>
    <row r="9" spans="1:20" s="4" customFormat="1">
      <c r="A9" s="115" t="s">
        <v>11</v>
      </c>
      <c r="B9" s="115"/>
      <c r="C9" s="115"/>
      <c r="D9" s="135"/>
      <c r="E9" s="79"/>
      <c r="F9" s="115" t="s">
        <v>11</v>
      </c>
      <c r="G9" s="115"/>
      <c r="H9" s="115"/>
      <c r="I9" s="135"/>
      <c r="J9" s="22"/>
      <c r="K9" s="21"/>
      <c r="L9" s="135" t="s">
        <v>11</v>
      </c>
      <c r="M9" s="135"/>
      <c r="N9" s="135"/>
      <c r="O9" s="135"/>
      <c r="P9" s="79"/>
      <c r="Q9" s="135" t="s">
        <v>11</v>
      </c>
      <c r="R9" s="135"/>
      <c r="S9" s="135"/>
      <c r="T9" s="135"/>
    </row>
    <row r="10" spans="1:20" s="4" customFormat="1" ht="120" customHeight="1" thickBot="1">
      <c r="A10" s="63" t="s">
        <v>12</v>
      </c>
      <c r="B10" s="126" t="s">
        <v>37</v>
      </c>
      <c r="C10" s="126"/>
      <c r="D10" s="63"/>
      <c r="E10" s="63"/>
      <c r="F10" s="63" t="s">
        <v>12</v>
      </c>
      <c r="G10" s="126" t="str">
        <f>B10</f>
        <v>W40D1</v>
      </c>
      <c r="H10" s="126"/>
      <c r="I10" s="63"/>
      <c r="J10" s="30"/>
      <c r="K10" s="31"/>
      <c r="L10" s="63" t="s">
        <v>12</v>
      </c>
      <c r="M10" s="126"/>
      <c r="N10" s="126"/>
      <c r="O10" s="63"/>
      <c r="P10" s="63"/>
      <c r="Q10" s="63" t="s">
        <v>12</v>
      </c>
      <c r="R10" s="126">
        <f>M10</f>
        <v>0</v>
      </c>
      <c r="S10" s="126"/>
      <c r="T10" s="63"/>
    </row>
    <row r="11" spans="1:20" s="32" customFormat="1" ht="57" customHeight="1">
      <c r="A11" s="105" t="str">
        <f>W40D!I2</f>
        <v>女子４０才以上ダブルス</v>
      </c>
      <c r="B11" s="105"/>
      <c r="C11" s="105"/>
      <c r="D11" s="106" t="str">
        <f>B20</f>
        <v>W40D2</v>
      </c>
      <c r="E11" s="136" t="s">
        <v>7</v>
      </c>
      <c r="F11" s="104" t="str">
        <f>A11</f>
        <v>女子４０才以上ダブルス</v>
      </c>
      <c r="G11" s="104"/>
      <c r="H11" s="104"/>
      <c r="I11" s="107" t="str">
        <f>D11</f>
        <v>W40D2</v>
      </c>
      <c r="J11" s="39"/>
      <c r="K11" s="40"/>
      <c r="L11" s="104" t="str">
        <f>A11</f>
        <v>女子４０才以上ダブルス</v>
      </c>
      <c r="M11" s="104"/>
      <c r="N11" s="104"/>
      <c r="O11" s="107"/>
      <c r="P11" s="136" t="s">
        <v>7</v>
      </c>
      <c r="Q11" s="104" t="str">
        <f>L11</f>
        <v>女子４０才以上ダブルス</v>
      </c>
      <c r="R11" s="104"/>
      <c r="S11" s="104"/>
      <c r="T11" s="107"/>
    </row>
    <row r="12" spans="1:20" s="32" customFormat="1" ht="50.1" customHeight="1">
      <c r="A12" s="32">
        <v>1</v>
      </c>
      <c r="B12" s="33" t="s">
        <v>8</v>
      </c>
      <c r="D12" s="34" t="s">
        <v>9</v>
      </c>
      <c r="E12" s="137"/>
      <c r="F12" s="35">
        <f>A12</f>
        <v>1</v>
      </c>
      <c r="G12" s="33" t="s">
        <v>8</v>
      </c>
      <c r="H12" s="35"/>
      <c r="I12" s="36" t="s">
        <v>9</v>
      </c>
      <c r="J12" s="26"/>
      <c r="K12" s="27"/>
      <c r="L12" s="35">
        <f>A12</f>
        <v>1</v>
      </c>
      <c r="M12" s="33" t="s">
        <v>8</v>
      </c>
      <c r="O12" s="36" t="s">
        <v>9</v>
      </c>
      <c r="P12" s="137"/>
      <c r="Q12" s="35">
        <f>L12</f>
        <v>1</v>
      </c>
      <c r="R12" s="33" t="s">
        <v>8</v>
      </c>
      <c r="S12" s="35"/>
      <c r="T12" s="36" t="s">
        <v>9</v>
      </c>
    </row>
    <row r="13" spans="1:20" s="32" customFormat="1" ht="50.1" customHeight="1">
      <c r="A13" s="47" t="s">
        <v>13</v>
      </c>
      <c r="B13" s="54">
        <v>5</v>
      </c>
      <c r="C13" s="47" t="s">
        <v>13</v>
      </c>
      <c r="D13" s="55">
        <v>6</v>
      </c>
      <c r="E13" s="137"/>
      <c r="F13" s="47" t="s">
        <v>13</v>
      </c>
      <c r="G13" s="55">
        <f>B13</f>
        <v>5</v>
      </c>
      <c r="H13" s="48" t="s">
        <v>13</v>
      </c>
      <c r="I13" s="55">
        <f>D13</f>
        <v>6</v>
      </c>
      <c r="J13" s="26"/>
      <c r="K13" s="27"/>
      <c r="L13" s="47" t="s">
        <v>13</v>
      </c>
      <c r="M13" s="55">
        <v>7</v>
      </c>
      <c r="N13" s="48" t="s">
        <v>13</v>
      </c>
      <c r="O13" s="55">
        <v>8</v>
      </c>
      <c r="P13" s="137"/>
      <c r="Q13" s="47" t="s">
        <v>13</v>
      </c>
      <c r="R13" s="55">
        <f>M13</f>
        <v>7</v>
      </c>
      <c r="S13" s="48" t="s">
        <v>13</v>
      </c>
      <c r="T13" s="55">
        <f>O13</f>
        <v>8</v>
      </c>
    </row>
    <row r="14" spans="1:20" s="56" customFormat="1" ht="50.1" customHeight="1">
      <c r="A14" s="127" t="str">
        <f>IF(B13=0," ",VLOOKUP($B13,W40D!A:J,3,FALSE))</f>
        <v>内藤　裕子</v>
      </c>
      <c r="B14" s="129"/>
      <c r="C14" s="127" t="str">
        <f>IF(D13=0," ",VLOOKUP($D13,W40D!A:M,3,FALSE))</f>
        <v>小川　恭子</v>
      </c>
      <c r="D14" s="128"/>
      <c r="E14" s="78"/>
      <c r="F14" s="127" t="str">
        <f>A14</f>
        <v>内藤　裕子</v>
      </c>
      <c r="G14" s="128"/>
      <c r="H14" s="129" t="str">
        <f>C14</f>
        <v>小川　恭子</v>
      </c>
      <c r="I14" s="128"/>
      <c r="J14" s="44"/>
      <c r="K14" s="45"/>
      <c r="L14" s="127" t="str">
        <f>IF(M13=0," ",VLOOKUP($M13,W40D!A:J,3,FALSE))</f>
        <v>Bye</v>
      </c>
      <c r="M14" s="128"/>
      <c r="N14" s="129" t="str">
        <f>IF(O13=0," ",VLOOKUP($O13,W40D!A:J,3,FALSE))</f>
        <v>梅田　真由美</v>
      </c>
      <c r="O14" s="128"/>
      <c r="P14" s="78"/>
      <c r="Q14" s="127" t="str">
        <f>L14</f>
        <v>Bye</v>
      </c>
      <c r="R14" s="128"/>
      <c r="S14" s="129" t="str">
        <f>N14</f>
        <v>梅田　真由美</v>
      </c>
      <c r="T14" s="128"/>
    </row>
    <row r="15" spans="1:20" s="56" customFormat="1" ht="50.1" customHeight="1">
      <c r="A15" s="130" t="str">
        <f>IF(B13=0," ",VLOOKUP($B13,W40D!A:J,5,FALSE))</f>
        <v>小林　美幸</v>
      </c>
      <c r="B15" s="134"/>
      <c r="C15" s="130" t="str">
        <f>IF(D13=0," ",VLOOKUP($D13,W40D!A:M,5,FALSE))</f>
        <v>杉崎　美智子</v>
      </c>
      <c r="D15" s="131"/>
      <c r="E15" s="78"/>
      <c r="F15" s="130" t="str">
        <f>A15</f>
        <v>小林　美幸</v>
      </c>
      <c r="G15" s="131"/>
      <c r="H15" s="134" t="str">
        <f>C15</f>
        <v>杉崎　美智子</v>
      </c>
      <c r="I15" s="131"/>
      <c r="J15" s="41"/>
      <c r="K15" s="42"/>
      <c r="L15" s="130" t="str">
        <f>IF(M13=0," ",VLOOKUP($M13,W40D!A:J,5,FALSE))</f>
        <v/>
      </c>
      <c r="M15" s="131"/>
      <c r="N15" s="132" t="str">
        <f>IF(O13=0," ",VLOOKUP($O13,W40D!A:J,5,FALSE))</f>
        <v>塚本　ひとみ</v>
      </c>
      <c r="O15" s="133"/>
      <c r="P15" s="78"/>
      <c r="Q15" s="130" t="str">
        <f>L15</f>
        <v/>
      </c>
      <c r="R15" s="131"/>
      <c r="S15" s="134" t="str">
        <f>N15</f>
        <v>塚本　ひとみ</v>
      </c>
      <c r="T15" s="131"/>
    </row>
    <row r="16" spans="1:20" s="4" customFormat="1" ht="50.1" customHeight="1">
      <c r="A16" s="57"/>
      <c r="B16" s="58"/>
      <c r="C16" s="57"/>
      <c r="D16" s="59"/>
      <c r="E16" s="136" t="s">
        <v>7</v>
      </c>
      <c r="F16" s="57"/>
      <c r="G16" s="59"/>
      <c r="H16" s="58"/>
      <c r="I16" s="59"/>
      <c r="J16" s="22"/>
      <c r="K16" s="21"/>
      <c r="L16" s="57"/>
      <c r="M16" s="59"/>
      <c r="N16" s="58"/>
      <c r="O16" s="59"/>
      <c r="P16" s="136" t="s">
        <v>7</v>
      </c>
      <c r="Q16" s="57"/>
      <c r="R16" s="59"/>
      <c r="S16" s="58"/>
      <c r="T16" s="59"/>
    </row>
    <row r="17" spans="1:29" s="4" customFormat="1" ht="50.1" customHeight="1">
      <c r="A17" s="57"/>
      <c r="B17" s="58"/>
      <c r="C17" s="57"/>
      <c r="D17" s="59"/>
      <c r="E17" s="137"/>
      <c r="F17" s="57"/>
      <c r="G17" s="59"/>
      <c r="H17" s="58"/>
      <c r="I17" s="59"/>
      <c r="J17" s="22"/>
      <c r="K17" s="21"/>
      <c r="L17" s="57"/>
      <c r="M17" s="59"/>
      <c r="N17" s="58"/>
      <c r="O17" s="59"/>
      <c r="P17" s="137"/>
      <c r="Q17" s="57"/>
      <c r="R17" s="59"/>
      <c r="S17" s="58"/>
      <c r="T17" s="59"/>
    </row>
    <row r="18" spans="1:29" s="4" customFormat="1" ht="50.1" customHeight="1">
      <c r="A18" s="60"/>
      <c r="B18" s="61"/>
      <c r="C18" s="60"/>
      <c r="D18" s="62"/>
      <c r="E18" s="137"/>
      <c r="F18" s="60"/>
      <c r="G18" s="62"/>
      <c r="H18" s="61"/>
      <c r="I18" s="62"/>
      <c r="J18" s="22"/>
      <c r="K18" s="21"/>
      <c r="L18" s="60"/>
      <c r="M18" s="62"/>
      <c r="N18" s="61"/>
      <c r="O18" s="62"/>
      <c r="P18" s="137"/>
      <c r="Q18" s="60"/>
      <c r="R18" s="62"/>
      <c r="S18" s="61"/>
      <c r="T18" s="62"/>
    </row>
    <row r="19" spans="1:29" s="4" customFormat="1">
      <c r="A19" s="115" t="s">
        <v>11</v>
      </c>
      <c r="B19" s="115"/>
      <c r="C19" s="115"/>
      <c r="D19" s="135"/>
      <c r="E19" s="79"/>
      <c r="F19" s="135" t="s">
        <v>11</v>
      </c>
      <c r="G19" s="135"/>
      <c r="H19" s="135"/>
      <c r="I19" s="135"/>
      <c r="J19" s="22"/>
      <c r="K19" s="21"/>
      <c r="L19" s="135" t="s">
        <v>11</v>
      </c>
      <c r="M19" s="135"/>
      <c r="N19" s="135"/>
      <c r="O19" s="135"/>
      <c r="P19" s="79"/>
      <c r="Q19" s="135" t="s">
        <v>11</v>
      </c>
      <c r="R19" s="135"/>
      <c r="S19" s="135"/>
      <c r="T19" s="135"/>
    </row>
    <row r="20" spans="1:29" s="4" customFormat="1" ht="120" customHeight="1">
      <c r="A20" s="36" t="s">
        <v>12</v>
      </c>
      <c r="B20" s="125" t="s">
        <v>38</v>
      </c>
      <c r="C20" s="125"/>
      <c r="D20" s="36"/>
      <c r="E20" s="36"/>
      <c r="F20" s="36" t="s">
        <v>12</v>
      </c>
      <c r="G20" s="125" t="str">
        <f>B20</f>
        <v>W40D2</v>
      </c>
      <c r="H20" s="125"/>
      <c r="I20" s="36"/>
      <c r="J20" s="23"/>
      <c r="K20" s="24"/>
      <c r="L20" s="36" t="s">
        <v>12</v>
      </c>
      <c r="M20" s="125"/>
      <c r="N20" s="125"/>
      <c r="O20" s="36"/>
      <c r="P20" s="36"/>
      <c r="Q20" s="36" t="s">
        <v>12</v>
      </c>
      <c r="R20" s="125">
        <f>M20</f>
        <v>0</v>
      </c>
      <c r="S20" s="125"/>
      <c r="T20" s="36"/>
      <c r="U20" s="58"/>
      <c r="V20" s="58"/>
      <c r="W20" s="58"/>
      <c r="X20" s="58"/>
      <c r="Y20" s="58"/>
      <c r="Z20" s="58"/>
      <c r="AA20" s="58"/>
      <c r="AB20" s="58"/>
      <c r="AC20" s="58"/>
    </row>
    <row r="21" spans="1:29">
      <c r="E21" s="20"/>
    </row>
  </sheetData>
  <mergeCells count="56">
    <mergeCell ref="E1:E3"/>
    <mergeCell ref="E6:E8"/>
    <mergeCell ref="E11:E13"/>
    <mergeCell ref="E16:E18"/>
    <mergeCell ref="P1:P3"/>
    <mergeCell ref="P6:P8"/>
    <mergeCell ref="P11:P13"/>
    <mergeCell ref="P16:P18"/>
    <mergeCell ref="F4:G4"/>
    <mergeCell ref="H4:I4"/>
    <mergeCell ref="F5:G5"/>
    <mergeCell ref="H5:I5"/>
    <mergeCell ref="F14:G14"/>
    <mergeCell ref="H14:I14"/>
    <mergeCell ref="L5:M5"/>
    <mergeCell ref="L4:M4"/>
    <mergeCell ref="A9:D9"/>
    <mergeCell ref="F9:I9"/>
    <mergeCell ref="L9:O9"/>
    <mergeCell ref="Q9:T9"/>
    <mergeCell ref="Q19:T19"/>
    <mergeCell ref="L19:O19"/>
    <mergeCell ref="F19:I19"/>
    <mergeCell ref="A19:D19"/>
    <mergeCell ref="A15:B15"/>
    <mergeCell ref="C15:D15"/>
    <mergeCell ref="F15:G15"/>
    <mergeCell ref="H15:I15"/>
    <mergeCell ref="A14:B14"/>
    <mergeCell ref="C14:D14"/>
    <mergeCell ref="R10:S10"/>
    <mergeCell ref="N4:O4"/>
    <mergeCell ref="Q4:R4"/>
    <mergeCell ref="S4:T4"/>
    <mergeCell ref="C4:D4"/>
    <mergeCell ref="A4:B4"/>
    <mergeCell ref="C5:D5"/>
    <mergeCell ref="A5:B5"/>
    <mergeCell ref="N5:O5"/>
    <mergeCell ref="Q5:R5"/>
    <mergeCell ref="S5:T5"/>
    <mergeCell ref="R20:S20"/>
    <mergeCell ref="G10:H10"/>
    <mergeCell ref="B10:C10"/>
    <mergeCell ref="B20:C20"/>
    <mergeCell ref="G20:H20"/>
    <mergeCell ref="M10:N10"/>
    <mergeCell ref="M20:N20"/>
    <mergeCell ref="L14:M14"/>
    <mergeCell ref="N14:O14"/>
    <mergeCell ref="Q14:R14"/>
    <mergeCell ref="S14:T14"/>
    <mergeCell ref="L15:M15"/>
    <mergeCell ref="N15:O15"/>
    <mergeCell ref="Q15:R15"/>
    <mergeCell ref="S15:T15"/>
  </mergeCells>
  <phoneticPr fontId="3"/>
  <printOptions horizontalCentered="1" verticalCentered="1"/>
  <pageMargins left="0" right="0" top="0" bottom="0" header="0" footer="0"/>
  <pageSetup paperSize="9" scale="57" orientation="landscape" horizontalDpi="4294967293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21"/>
  <sheetViews>
    <sheetView showZeros="0" view="pageBreakPreview" zoomScale="60" zoomScaleNormal="60" workbookViewId="0">
      <selection activeCell="F11" activeCellId="1" sqref="A11 F11"/>
    </sheetView>
  </sheetViews>
  <sheetFormatPr defaultRowHeight="13.5"/>
  <cols>
    <col min="1" max="4" width="14.125" style="4" customWidth="1"/>
    <col min="5" max="5" width="8.625" style="4" customWidth="1"/>
    <col min="6" max="9" width="14.125" style="4" customWidth="1"/>
    <col min="10" max="11" width="5.625" style="4" customWidth="1"/>
    <col min="12" max="15" width="14.125" style="4" customWidth="1"/>
    <col min="16" max="16" width="8.625" style="4" customWidth="1"/>
    <col min="17" max="20" width="14.125" style="4" customWidth="1"/>
    <col min="21" max="16384" width="9" style="4"/>
  </cols>
  <sheetData>
    <row r="1" spans="1:20" s="32" customFormat="1" ht="49.5" customHeight="1">
      <c r="A1" s="109" t="str">
        <f>W40D!I2</f>
        <v>女子４０才以上ダブルス</v>
      </c>
      <c r="B1" s="105"/>
      <c r="C1" s="105"/>
      <c r="D1" s="106" t="str">
        <f>B10</f>
        <v>W40D3</v>
      </c>
      <c r="E1" s="136" t="s">
        <v>7</v>
      </c>
      <c r="F1" s="108" t="str">
        <f>A1</f>
        <v>女子４０才以上ダブルス</v>
      </c>
      <c r="G1" s="104"/>
      <c r="H1" s="104"/>
      <c r="I1" s="107" t="str">
        <f>D1</f>
        <v>W40D3</v>
      </c>
      <c r="J1" s="39"/>
      <c r="K1" s="40"/>
      <c r="L1" s="138" t="str">
        <f>A1</f>
        <v>女子４０才以上ダブルス</v>
      </c>
      <c r="M1" s="138"/>
      <c r="N1" s="138"/>
      <c r="O1" s="138"/>
      <c r="P1" s="136" t="s">
        <v>7</v>
      </c>
      <c r="Q1" s="138" t="str">
        <f>L1</f>
        <v>女子４０才以上ダブルス</v>
      </c>
      <c r="R1" s="138"/>
      <c r="S1" s="138"/>
      <c r="T1" s="138"/>
    </row>
    <row r="2" spans="1:20" s="32" customFormat="1" ht="50.1" customHeight="1">
      <c r="A2" s="37" t="s">
        <v>2</v>
      </c>
      <c r="B2" s="33" t="s">
        <v>8</v>
      </c>
      <c r="D2" s="34" t="s">
        <v>9</v>
      </c>
      <c r="E2" s="137"/>
      <c r="F2" s="38" t="str">
        <f>A2</f>
        <v>SF</v>
      </c>
      <c r="G2" s="33" t="s">
        <v>8</v>
      </c>
      <c r="H2" s="35"/>
      <c r="I2" s="36" t="s">
        <v>9</v>
      </c>
      <c r="J2" s="26"/>
      <c r="K2" s="27"/>
      <c r="L2" s="37"/>
      <c r="M2" s="33" t="s">
        <v>8</v>
      </c>
      <c r="O2" s="36" t="s">
        <v>9</v>
      </c>
      <c r="P2" s="137"/>
      <c r="Q2" s="38">
        <f>L2</f>
        <v>0</v>
      </c>
      <c r="R2" s="33" t="s">
        <v>8</v>
      </c>
      <c r="S2" s="35"/>
      <c r="T2" s="36" t="s">
        <v>9</v>
      </c>
    </row>
    <row r="3" spans="1:20" s="32" customFormat="1" ht="50.1" customHeight="1">
      <c r="A3" s="47" t="s">
        <v>10</v>
      </c>
      <c r="B3" s="55">
        <f>W40D!K5</f>
        <v>1</v>
      </c>
      <c r="C3" s="48" t="s">
        <v>10</v>
      </c>
      <c r="D3" s="55">
        <f>W40D!K9</f>
        <v>3</v>
      </c>
      <c r="E3" s="137"/>
      <c r="F3" s="47" t="s">
        <v>10</v>
      </c>
      <c r="G3" s="55">
        <f>B3</f>
        <v>1</v>
      </c>
      <c r="H3" s="48" t="s">
        <v>10</v>
      </c>
      <c r="I3" s="55">
        <f>D3</f>
        <v>3</v>
      </c>
      <c r="J3" s="28"/>
      <c r="K3" s="29"/>
      <c r="L3" s="47" t="s">
        <v>10</v>
      </c>
      <c r="M3" s="55"/>
      <c r="N3" s="48" t="s">
        <v>10</v>
      </c>
      <c r="O3" s="55"/>
      <c r="P3" s="137"/>
      <c r="Q3" s="47" t="s">
        <v>10</v>
      </c>
      <c r="R3" s="55">
        <f>M3</f>
        <v>0</v>
      </c>
      <c r="S3" s="48" t="s">
        <v>10</v>
      </c>
      <c r="T3" s="55">
        <f>O3</f>
        <v>0</v>
      </c>
    </row>
    <row r="4" spans="1:20" s="56" customFormat="1" ht="50.1" customHeight="1">
      <c r="A4" s="127" t="str">
        <f>IF(B3=0," ",VLOOKUP($B3,W40D!A:J,3,FALSE))</f>
        <v>寺田　康子</v>
      </c>
      <c r="B4" s="128"/>
      <c r="C4" s="129" t="str">
        <f>IF(D3=0," ",VLOOKUP($D3,W40D!A:M,3,FALSE))</f>
        <v>山内　紀子</v>
      </c>
      <c r="D4" s="128"/>
      <c r="E4" s="78"/>
      <c r="F4" s="127" t="str">
        <f>A4</f>
        <v>寺田　康子</v>
      </c>
      <c r="G4" s="128"/>
      <c r="H4" s="129" t="str">
        <f>C4</f>
        <v>山内　紀子</v>
      </c>
      <c r="I4" s="128"/>
      <c r="J4" s="41"/>
      <c r="K4" s="42"/>
      <c r="L4" s="127" t="str">
        <f>IF(M3=0," ",VLOOKUP($M3,W40D!A:J,3,FALSE))</f>
        <v xml:space="preserve"> </v>
      </c>
      <c r="M4" s="128"/>
      <c r="N4" s="129" t="str">
        <f>IF(O3=0," ",VLOOKUP($O3,W40D!A:J,3,FALSE))</f>
        <v xml:space="preserve"> </v>
      </c>
      <c r="O4" s="128"/>
      <c r="P4" s="78"/>
      <c r="Q4" s="127" t="str">
        <f>L4</f>
        <v xml:space="preserve"> </v>
      </c>
      <c r="R4" s="128"/>
      <c r="S4" s="129" t="str">
        <f>N4</f>
        <v xml:space="preserve"> </v>
      </c>
      <c r="T4" s="128"/>
    </row>
    <row r="5" spans="1:20" s="56" customFormat="1" ht="50.1" customHeight="1">
      <c r="A5" s="130" t="str">
        <f>IF(B3=0," ",VLOOKUP($B3,W40D!A:J,5,FALSE))</f>
        <v>村田　珠美</v>
      </c>
      <c r="B5" s="131"/>
      <c r="C5" s="134" t="str">
        <f>IF(D3=0," ",VLOOKUP($D3,W40D!A:M,5,FALSE))</f>
        <v>三浦　早英子</v>
      </c>
      <c r="D5" s="131"/>
      <c r="E5" s="78"/>
      <c r="F5" s="130" t="str">
        <f>A5</f>
        <v>村田　珠美</v>
      </c>
      <c r="G5" s="131"/>
      <c r="H5" s="134" t="str">
        <f>C5</f>
        <v>三浦　早英子</v>
      </c>
      <c r="I5" s="131"/>
      <c r="J5" s="41"/>
      <c r="K5" s="42"/>
      <c r="L5" s="130" t="str">
        <f>IF(M3=0," ",VLOOKUP($M3,W40D!A:J,5,FALSE))</f>
        <v xml:space="preserve"> </v>
      </c>
      <c r="M5" s="131"/>
      <c r="N5" s="132" t="str">
        <f>IF(O3=0," ",VLOOKUP($O3,W40D!A:J,5,FALSE))</f>
        <v xml:space="preserve"> </v>
      </c>
      <c r="O5" s="133"/>
      <c r="P5" s="78"/>
      <c r="Q5" s="130" t="str">
        <f>L5</f>
        <v xml:space="preserve"> </v>
      </c>
      <c r="R5" s="131"/>
      <c r="S5" s="134" t="str">
        <f>N5</f>
        <v xml:space="preserve"> </v>
      </c>
      <c r="T5" s="131"/>
    </row>
    <row r="6" spans="1:20" ht="50.1" customHeight="1">
      <c r="A6" s="57"/>
      <c r="B6" s="59"/>
      <c r="C6" s="58"/>
      <c r="D6" s="59"/>
      <c r="E6" s="136" t="s">
        <v>7</v>
      </c>
      <c r="F6" s="57"/>
      <c r="G6" s="59"/>
      <c r="H6" s="58"/>
      <c r="I6" s="59"/>
      <c r="J6" s="22"/>
      <c r="K6" s="21"/>
      <c r="L6" s="57"/>
      <c r="M6" s="59"/>
      <c r="N6" s="58"/>
      <c r="O6" s="59"/>
      <c r="P6" s="136" t="s">
        <v>7</v>
      </c>
      <c r="Q6" s="57"/>
      <c r="R6" s="59"/>
      <c r="S6" s="58"/>
      <c r="T6" s="59"/>
    </row>
    <row r="7" spans="1:20" ht="50.1" customHeight="1">
      <c r="A7" s="57"/>
      <c r="B7" s="59"/>
      <c r="C7" s="58"/>
      <c r="D7" s="59"/>
      <c r="E7" s="137"/>
      <c r="F7" s="57"/>
      <c r="G7" s="59"/>
      <c r="H7" s="58"/>
      <c r="I7" s="59"/>
      <c r="J7" s="22"/>
      <c r="K7" s="21"/>
      <c r="L7" s="57"/>
      <c r="M7" s="59"/>
      <c r="N7" s="58"/>
      <c r="O7" s="59"/>
      <c r="P7" s="137"/>
      <c r="Q7" s="57"/>
      <c r="R7" s="59"/>
      <c r="S7" s="58"/>
      <c r="T7" s="59"/>
    </row>
    <row r="8" spans="1:20" ht="50.1" customHeight="1">
      <c r="A8" s="60"/>
      <c r="B8" s="62"/>
      <c r="C8" s="61"/>
      <c r="D8" s="62"/>
      <c r="E8" s="137"/>
      <c r="F8" s="60"/>
      <c r="G8" s="62"/>
      <c r="H8" s="61"/>
      <c r="I8" s="62"/>
      <c r="J8" s="22"/>
      <c r="K8" s="21"/>
      <c r="L8" s="60"/>
      <c r="M8" s="62"/>
      <c r="N8" s="61"/>
      <c r="O8" s="62"/>
      <c r="P8" s="137"/>
      <c r="Q8" s="60"/>
      <c r="R8" s="62"/>
      <c r="S8" s="61"/>
      <c r="T8" s="62"/>
    </row>
    <row r="9" spans="1:20" ht="13.5" customHeight="1">
      <c r="A9" s="115" t="s">
        <v>11</v>
      </c>
      <c r="B9" s="115"/>
      <c r="C9" s="115"/>
      <c r="D9" s="135"/>
      <c r="E9" s="79"/>
      <c r="F9" s="115" t="s">
        <v>11</v>
      </c>
      <c r="G9" s="115"/>
      <c r="H9" s="115"/>
      <c r="I9" s="135"/>
      <c r="J9" s="22"/>
      <c r="K9" s="21"/>
      <c r="L9" s="135" t="s">
        <v>11</v>
      </c>
      <c r="M9" s="135"/>
      <c r="N9" s="135"/>
      <c r="O9" s="135"/>
      <c r="P9" s="79"/>
      <c r="Q9" s="135" t="s">
        <v>11</v>
      </c>
      <c r="R9" s="135"/>
      <c r="S9" s="135"/>
      <c r="T9" s="135"/>
    </row>
    <row r="10" spans="1:20" ht="120" customHeight="1" thickBot="1">
      <c r="A10" s="36" t="s">
        <v>12</v>
      </c>
      <c r="B10" s="126" t="s">
        <v>39</v>
      </c>
      <c r="C10" s="126"/>
      <c r="D10" s="63"/>
      <c r="E10" s="63"/>
      <c r="F10" s="63" t="s">
        <v>12</v>
      </c>
      <c r="G10" s="126" t="str">
        <f>B10</f>
        <v>W40D3</v>
      </c>
      <c r="H10" s="126"/>
      <c r="I10" s="36"/>
      <c r="J10" s="30"/>
      <c r="K10" s="31"/>
      <c r="L10" s="36" t="s">
        <v>12</v>
      </c>
      <c r="M10" s="36"/>
      <c r="N10" s="36"/>
      <c r="O10" s="36"/>
      <c r="P10" s="36"/>
      <c r="Q10" s="36" t="s">
        <v>12</v>
      </c>
      <c r="R10" s="36"/>
      <c r="S10" s="36"/>
      <c r="T10" s="36"/>
    </row>
    <row r="11" spans="1:20" s="32" customFormat="1" ht="57" customHeight="1">
      <c r="A11" s="109" t="str">
        <f>W40D!I2</f>
        <v>女子４０才以上ダブルス</v>
      </c>
      <c r="B11" s="105"/>
      <c r="C11" s="105"/>
      <c r="D11" s="106" t="str">
        <f>B20</f>
        <v>W40D4</v>
      </c>
      <c r="E11" s="136" t="s">
        <v>7</v>
      </c>
      <c r="F11" s="108" t="str">
        <f>A11</f>
        <v>女子４０才以上ダブルス</v>
      </c>
      <c r="G11" s="104"/>
      <c r="H11" s="104"/>
      <c r="I11" s="107" t="str">
        <f>D11</f>
        <v>W40D4</v>
      </c>
      <c r="J11" s="39"/>
      <c r="K11" s="40"/>
      <c r="L11" s="138" t="str">
        <f>A11</f>
        <v>女子４０才以上ダブルス</v>
      </c>
      <c r="M11" s="138"/>
      <c r="N11" s="138"/>
      <c r="O11" s="138"/>
      <c r="P11" s="139" t="s">
        <v>7</v>
      </c>
      <c r="Q11" s="138" t="str">
        <f>L11</f>
        <v>女子４０才以上ダブルス</v>
      </c>
      <c r="R11" s="138"/>
      <c r="S11" s="138"/>
      <c r="T11" s="138"/>
    </row>
    <row r="12" spans="1:20" s="32" customFormat="1" ht="50.1" customHeight="1">
      <c r="A12" s="37" t="s">
        <v>2</v>
      </c>
      <c r="B12" s="33" t="s">
        <v>8</v>
      </c>
      <c r="D12" s="34" t="s">
        <v>9</v>
      </c>
      <c r="E12" s="137"/>
      <c r="F12" s="38" t="str">
        <f>A12</f>
        <v>SF</v>
      </c>
      <c r="G12" s="33" t="s">
        <v>8</v>
      </c>
      <c r="H12" s="35"/>
      <c r="I12" s="36" t="s">
        <v>9</v>
      </c>
      <c r="J12" s="26"/>
      <c r="K12" s="27"/>
      <c r="L12" s="37"/>
      <c r="M12" s="33" t="s">
        <v>8</v>
      </c>
      <c r="O12" s="36" t="s">
        <v>9</v>
      </c>
      <c r="P12" s="137"/>
      <c r="Q12" s="38">
        <f>L12</f>
        <v>0</v>
      </c>
      <c r="R12" s="33" t="s">
        <v>8</v>
      </c>
      <c r="S12" s="35"/>
      <c r="T12" s="36" t="s">
        <v>9</v>
      </c>
    </row>
    <row r="13" spans="1:20" s="32" customFormat="1" ht="50.1" customHeight="1">
      <c r="A13" s="47" t="s">
        <v>13</v>
      </c>
      <c r="B13" s="55">
        <f>W40D!K13</f>
        <v>5</v>
      </c>
      <c r="C13" s="48" t="s">
        <v>13</v>
      </c>
      <c r="D13" s="55">
        <f>W40D!K17</f>
        <v>8</v>
      </c>
      <c r="E13" s="137"/>
      <c r="F13" s="47" t="s">
        <v>13</v>
      </c>
      <c r="G13" s="55">
        <f>B13</f>
        <v>5</v>
      </c>
      <c r="H13" s="48" t="s">
        <v>13</v>
      </c>
      <c r="I13" s="55">
        <f>D13</f>
        <v>8</v>
      </c>
      <c r="J13" s="26"/>
      <c r="K13" s="27"/>
      <c r="L13" s="47" t="s">
        <v>13</v>
      </c>
      <c r="M13" s="55"/>
      <c r="N13" s="48" t="s">
        <v>13</v>
      </c>
      <c r="O13" s="55"/>
      <c r="P13" s="137"/>
      <c r="Q13" s="47" t="s">
        <v>13</v>
      </c>
      <c r="R13" s="55">
        <f>M13</f>
        <v>0</v>
      </c>
      <c r="S13" s="48" t="s">
        <v>13</v>
      </c>
      <c r="T13" s="55">
        <f>O13</f>
        <v>0</v>
      </c>
    </row>
    <row r="14" spans="1:20" s="56" customFormat="1" ht="50.1" customHeight="1">
      <c r="A14" s="127" t="str">
        <f>IF(B13=0," ",VLOOKUP($B13,W40D!A:J,3,FALSE))</f>
        <v>内藤　裕子</v>
      </c>
      <c r="B14" s="128"/>
      <c r="C14" s="129" t="str">
        <f>IF(D13=0," ",VLOOKUP($D13,W40D!A:M,3,FALSE))</f>
        <v>梅田　真由美</v>
      </c>
      <c r="D14" s="128"/>
      <c r="E14" s="78"/>
      <c r="F14" s="127" t="str">
        <f>A14</f>
        <v>内藤　裕子</v>
      </c>
      <c r="G14" s="128"/>
      <c r="H14" s="129" t="str">
        <f>C14</f>
        <v>梅田　真由美</v>
      </c>
      <c r="I14" s="128"/>
      <c r="J14" s="44"/>
      <c r="K14" s="45"/>
      <c r="L14" s="127" t="str">
        <f>IF(M13=0," ",VLOOKUP($M13,W40D!A:J,3,FALSE))</f>
        <v xml:space="preserve"> </v>
      </c>
      <c r="M14" s="128"/>
      <c r="N14" s="129" t="str">
        <f>IF(O13=0," ",VLOOKUP($O13,W40D!A:J,3,FALSE))</f>
        <v xml:space="preserve"> </v>
      </c>
      <c r="O14" s="128"/>
      <c r="P14" s="78"/>
      <c r="Q14" s="127" t="str">
        <f>L14</f>
        <v xml:space="preserve"> </v>
      </c>
      <c r="R14" s="128"/>
      <c r="S14" s="129" t="str">
        <f>N14</f>
        <v xml:space="preserve"> </v>
      </c>
      <c r="T14" s="128"/>
    </row>
    <row r="15" spans="1:20" s="56" customFormat="1" ht="50.1" customHeight="1">
      <c r="A15" s="130" t="str">
        <f>IF(B13=0," ",VLOOKUP($B13,W40D!A:J,5,FALSE))</f>
        <v>小林　美幸</v>
      </c>
      <c r="B15" s="131"/>
      <c r="C15" s="134" t="str">
        <f>IF(D13=0," ",VLOOKUP($D13,W40D!A:M,5,FALSE))</f>
        <v>塚本　ひとみ</v>
      </c>
      <c r="D15" s="131"/>
      <c r="E15" s="78"/>
      <c r="F15" s="130" t="str">
        <f>A15</f>
        <v>小林　美幸</v>
      </c>
      <c r="G15" s="131"/>
      <c r="H15" s="134" t="str">
        <f>C15</f>
        <v>塚本　ひとみ</v>
      </c>
      <c r="I15" s="131"/>
      <c r="J15" s="41"/>
      <c r="K15" s="42"/>
      <c r="L15" s="130" t="str">
        <f>IF(M13=0," ",VLOOKUP($M13,W40D!A:J,5,FALSE))</f>
        <v xml:space="preserve"> </v>
      </c>
      <c r="M15" s="131"/>
      <c r="N15" s="132" t="str">
        <f>IF(O13=0," ",VLOOKUP($O13,W40D!A:J,5,FALSE))</f>
        <v xml:space="preserve"> </v>
      </c>
      <c r="O15" s="133"/>
      <c r="P15" s="78"/>
      <c r="Q15" s="130" t="str">
        <f>L15</f>
        <v xml:space="preserve"> </v>
      </c>
      <c r="R15" s="131"/>
      <c r="S15" s="134" t="str">
        <f>N15</f>
        <v xml:space="preserve"> </v>
      </c>
      <c r="T15" s="131"/>
    </row>
    <row r="16" spans="1:20" ht="50.1" customHeight="1">
      <c r="A16" s="57"/>
      <c r="B16" s="59"/>
      <c r="C16" s="58"/>
      <c r="D16" s="59"/>
      <c r="E16" s="136" t="s">
        <v>7</v>
      </c>
      <c r="F16" s="57"/>
      <c r="G16" s="59"/>
      <c r="H16" s="58"/>
      <c r="I16" s="59"/>
      <c r="J16" s="22"/>
      <c r="K16" s="21"/>
      <c r="L16" s="57"/>
      <c r="M16" s="59"/>
      <c r="N16" s="58"/>
      <c r="O16" s="59"/>
      <c r="P16" s="136" t="s">
        <v>7</v>
      </c>
      <c r="Q16" s="57"/>
      <c r="R16" s="59"/>
      <c r="S16" s="58"/>
      <c r="T16" s="59"/>
    </row>
    <row r="17" spans="1:29" ht="50.1" customHeight="1">
      <c r="A17" s="57"/>
      <c r="B17" s="59"/>
      <c r="C17" s="58"/>
      <c r="D17" s="59"/>
      <c r="E17" s="137"/>
      <c r="F17" s="57"/>
      <c r="G17" s="59"/>
      <c r="H17" s="58"/>
      <c r="I17" s="59"/>
      <c r="J17" s="22"/>
      <c r="K17" s="21"/>
      <c r="L17" s="57"/>
      <c r="M17" s="59"/>
      <c r="N17" s="58"/>
      <c r="O17" s="59"/>
      <c r="P17" s="137"/>
      <c r="Q17" s="57"/>
      <c r="R17" s="59"/>
      <c r="S17" s="58"/>
      <c r="T17" s="59"/>
    </row>
    <row r="18" spans="1:29" ht="50.1" customHeight="1">
      <c r="A18" s="60"/>
      <c r="B18" s="62"/>
      <c r="C18" s="61"/>
      <c r="D18" s="62"/>
      <c r="E18" s="137"/>
      <c r="F18" s="60"/>
      <c r="G18" s="62"/>
      <c r="H18" s="61"/>
      <c r="I18" s="62"/>
      <c r="J18" s="22"/>
      <c r="K18" s="21"/>
      <c r="L18" s="60"/>
      <c r="M18" s="62"/>
      <c r="N18" s="61"/>
      <c r="O18" s="62"/>
      <c r="P18" s="137"/>
      <c r="Q18" s="60"/>
      <c r="R18" s="62"/>
      <c r="S18" s="61"/>
      <c r="T18" s="62"/>
    </row>
    <row r="19" spans="1:29">
      <c r="A19" s="115" t="s">
        <v>11</v>
      </c>
      <c r="B19" s="115"/>
      <c r="C19" s="115"/>
      <c r="D19" s="135"/>
      <c r="E19" s="79"/>
      <c r="F19" s="135" t="s">
        <v>11</v>
      </c>
      <c r="G19" s="135"/>
      <c r="H19" s="135"/>
      <c r="I19" s="135"/>
      <c r="J19" s="22"/>
      <c r="K19" s="21"/>
      <c r="L19" s="135" t="s">
        <v>11</v>
      </c>
      <c r="M19" s="135"/>
      <c r="N19" s="135"/>
      <c r="O19" s="135"/>
      <c r="P19" s="79"/>
      <c r="Q19" s="135" t="s">
        <v>11</v>
      </c>
      <c r="R19" s="135"/>
      <c r="S19" s="135"/>
      <c r="T19" s="135"/>
    </row>
    <row r="20" spans="1:29" ht="120" customHeight="1">
      <c r="A20" s="36" t="s">
        <v>12</v>
      </c>
      <c r="B20" s="125" t="s">
        <v>40</v>
      </c>
      <c r="C20" s="125"/>
      <c r="D20" s="36"/>
      <c r="E20" s="36"/>
      <c r="F20" s="36" t="s">
        <v>12</v>
      </c>
      <c r="G20" s="125" t="str">
        <f>B20</f>
        <v>W40D4</v>
      </c>
      <c r="H20" s="125"/>
      <c r="I20" s="36"/>
      <c r="J20" s="23"/>
      <c r="K20" s="24"/>
      <c r="L20" s="36" t="s">
        <v>12</v>
      </c>
      <c r="M20" s="36"/>
      <c r="N20" s="36"/>
      <c r="O20" s="36"/>
      <c r="P20" s="36"/>
      <c r="Q20" s="36" t="s">
        <v>12</v>
      </c>
      <c r="R20" s="36"/>
      <c r="S20" s="36"/>
      <c r="T20" s="36"/>
      <c r="U20" s="58"/>
      <c r="V20" s="58"/>
      <c r="W20" s="58"/>
      <c r="X20" s="58"/>
      <c r="Y20" s="58"/>
      <c r="Z20" s="58"/>
      <c r="AA20" s="58"/>
      <c r="AB20" s="58"/>
      <c r="AC20" s="58"/>
    </row>
    <row r="21" spans="1:29">
      <c r="E21" s="58"/>
    </row>
  </sheetData>
  <mergeCells count="56">
    <mergeCell ref="Q1:T1"/>
    <mergeCell ref="E1:E3"/>
    <mergeCell ref="L1:O1"/>
    <mergeCell ref="P1:P3"/>
    <mergeCell ref="Q4:R4"/>
    <mergeCell ref="S4:T4"/>
    <mergeCell ref="N4:O4"/>
    <mergeCell ref="A5:B5"/>
    <mergeCell ref="C5:D5"/>
    <mergeCell ref="F5:G5"/>
    <mergeCell ref="H5:I5"/>
    <mergeCell ref="L5:M5"/>
    <mergeCell ref="A4:B4"/>
    <mergeCell ref="C4:D4"/>
    <mergeCell ref="F4:G4"/>
    <mergeCell ref="H4:I4"/>
    <mergeCell ref="L4:M4"/>
    <mergeCell ref="Q9:T9"/>
    <mergeCell ref="B10:C10"/>
    <mergeCell ref="G10:H10"/>
    <mergeCell ref="N5:O5"/>
    <mergeCell ref="Q5:R5"/>
    <mergeCell ref="S5:T5"/>
    <mergeCell ref="E6:E8"/>
    <mergeCell ref="P6:P8"/>
    <mergeCell ref="A9:D9"/>
    <mergeCell ref="F9:I9"/>
    <mergeCell ref="L9:O9"/>
    <mergeCell ref="N14:O14"/>
    <mergeCell ref="E11:E13"/>
    <mergeCell ref="L11:O11"/>
    <mergeCell ref="Q19:T19"/>
    <mergeCell ref="Q14:R14"/>
    <mergeCell ref="S14:T14"/>
    <mergeCell ref="N15:O15"/>
    <mergeCell ref="Q15:R15"/>
    <mergeCell ref="S15:T15"/>
    <mergeCell ref="P11:P13"/>
    <mergeCell ref="Q11:T11"/>
    <mergeCell ref="A15:B15"/>
    <mergeCell ref="C15:D15"/>
    <mergeCell ref="F15:G15"/>
    <mergeCell ref="H15:I15"/>
    <mergeCell ref="L15:M15"/>
    <mergeCell ref="A14:B14"/>
    <mergeCell ref="C14:D14"/>
    <mergeCell ref="F14:G14"/>
    <mergeCell ref="H14:I14"/>
    <mergeCell ref="L14:M14"/>
    <mergeCell ref="B20:C20"/>
    <mergeCell ref="G20:H20"/>
    <mergeCell ref="E16:E18"/>
    <mergeCell ref="P16:P18"/>
    <mergeCell ref="A19:D19"/>
    <mergeCell ref="F19:I19"/>
    <mergeCell ref="L19:O19"/>
  </mergeCells>
  <phoneticPr fontId="3"/>
  <printOptions horizontalCentered="1" verticalCentered="1"/>
  <pageMargins left="0" right="0" top="0" bottom="0" header="0" footer="0"/>
  <pageSetup paperSize="11" scale="58" orientation="portrait" horizontalDpi="4294967293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1"/>
  <sheetViews>
    <sheetView showZeros="0" tabSelected="1" view="pageBreakPreview" zoomScale="60" zoomScaleNormal="60" workbookViewId="0">
      <selection activeCell="I2" sqref="I2"/>
    </sheetView>
  </sheetViews>
  <sheetFormatPr defaultRowHeight="13.5"/>
  <cols>
    <col min="1" max="4" width="14.125" style="4" customWidth="1"/>
    <col min="5" max="5" width="8.625" style="4" customWidth="1"/>
    <col min="6" max="9" width="14.125" style="4" customWidth="1"/>
    <col min="10" max="11" width="5.625" style="4" customWidth="1"/>
    <col min="12" max="15" width="14.125" style="4" customWidth="1"/>
    <col min="16" max="16" width="8.625" style="4" customWidth="1"/>
    <col min="17" max="20" width="14.125" style="4" customWidth="1"/>
    <col min="21" max="16384" width="9" style="4"/>
  </cols>
  <sheetData>
    <row r="1" spans="1:20" s="32" customFormat="1" ht="50.1" customHeight="1">
      <c r="A1" s="105" t="str">
        <f>W40D!I2</f>
        <v>女子４０才以上ダブルス</v>
      </c>
      <c r="B1" s="105"/>
      <c r="C1" s="105"/>
      <c r="D1" s="105" t="str">
        <f>B10</f>
        <v>W40D5</v>
      </c>
      <c r="E1" s="136" t="s">
        <v>7</v>
      </c>
      <c r="F1" s="104" t="str">
        <f>A1</f>
        <v>女子４０才以上ダブルス</v>
      </c>
      <c r="G1" s="104"/>
      <c r="H1" s="104"/>
      <c r="I1" s="104" t="str">
        <f>D1</f>
        <v>W40D5</v>
      </c>
      <c r="J1" s="39"/>
      <c r="K1" s="40"/>
      <c r="L1" s="138" t="str">
        <f>A1</f>
        <v>女子４０才以上ダブルス</v>
      </c>
      <c r="M1" s="138"/>
      <c r="N1" s="138"/>
      <c r="O1" s="138"/>
      <c r="P1" s="136" t="s">
        <v>7</v>
      </c>
      <c r="Q1" s="138" t="str">
        <f>L1</f>
        <v>女子４０才以上ダブルス</v>
      </c>
      <c r="R1" s="138"/>
      <c r="S1" s="138"/>
      <c r="T1" s="138"/>
    </row>
    <row r="2" spans="1:20" s="32" customFormat="1" ht="50.1" customHeight="1">
      <c r="A2" s="37" t="s">
        <v>3</v>
      </c>
      <c r="B2" s="33" t="s">
        <v>8</v>
      </c>
      <c r="D2" s="34" t="s">
        <v>9</v>
      </c>
      <c r="E2" s="137"/>
      <c r="F2" s="38" t="str">
        <f>A2</f>
        <v>F</v>
      </c>
      <c r="G2" s="33" t="s">
        <v>8</v>
      </c>
      <c r="H2" s="35"/>
      <c r="I2" s="36" t="s">
        <v>9</v>
      </c>
      <c r="J2" s="26"/>
      <c r="K2" s="27"/>
      <c r="L2" s="37"/>
      <c r="M2" s="33" t="s">
        <v>8</v>
      </c>
      <c r="O2" s="36" t="s">
        <v>9</v>
      </c>
      <c r="P2" s="137"/>
      <c r="Q2" s="38">
        <f>L2</f>
        <v>0</v>
      </c>
      <c r="R2" s="33" t="s">
        <v>8</v>
      </c>
      <c r="S2" s="35"/>
      <c r="T2" s="36" t="s">
        <v>9</v>
      </c>
    </row>
    <row r="3" spans="1:20" s="32" customFormat="1" ht="50.1" customHeight="1">
      <c r="A3" s="47" t="s">
        <v>10</v>
      </c>
      <c r="B3" s="54">
        <f>W40D!L7</f>
        <v>1</v>
      </c>
      <c r="C3" s="47" t="s">
        <v>10</v>
      </c>
      <c r="D3" s="55">
        <f>W40D!L15</f>
        <v>8</v>
      </c>
      <c r="E3" s="137"/>
      <c r="F3" s="47" t="s">
        <v>10</v>
      </c>
      <c r="G3" s="54">
        <f>B3</f>
        <v>1</v>
      </c>
      <c r="H3" s="47" t="s">
        <v>10</v>
      </c>
      <c r="I3" s="55">
        <f>D3</f>
        <v>8</v>
      </c>
      <c r="J3" s="28"/>
      <c r="K3" s="29"/>
      <c r="L3" s="47" t="s">
        <v>10</v>
      </c>
      <c r="M3" s="54"/>
      <c r="N3" s="47" t="s">
        <v>10</v>
      </c>
      <c r="O3" s="55"/>
      <c r="P3" s="137"/>
      <c r="Q3" s="47" t="s">
        <v>10</v>
      </c>
      <c r="R3" s="54">
        <f>M3</f>
        <v>0</v>
      </c>
      <c r="S3" s="47" t="s">
        <v>10</v>
      </c>
      <c r="T3" s="55">
        <f>O3</f>
        <v>0</v>
      </c>
    </row>
    <row r="4" spans="1:20" s="56" customFormat="1" ht="50.1" customHeight="1">
      <c r="A4" s="127" t="str">
        <f>IF(B3=0," ",VLOOKUP($B3,W40D!A:J,3,FALSE))</f>
        <v>寺田　康子</v>
      </c>
      <c r="B4" s="129"/>
      <c r="C4" s="127" t="str">
        <f>IF(D3=0," ",VLOOKUP($D3,W40D!A:M,3,FALSE))</f>
        <v>梅田　真由美</v>
      </c>
      <c r="D4" s="128"/>
      <c r="E4" s="78"/>
      <c r="F4" s="127" t="str">
        <f>A4</f>
        <v>寺田　康子</v>
      </c>
      <c r="G4" s="129"/>
      <c r="H4" s="127" t="str">
        <f>C4</f>
        <v>梅田　真由美</v>
      </c>
      <c r="I4" s="128"/>
      <c r="J4" s="41"/>
      <c r="K4" s="42"/>
      <c r="L4" s="127" t="str">
        <f>IF(M3=0," ",VLOOKUP($M3,W40D!A:J,3,FALSE))</f>
        <v xml:space="preserve"> </v>
      </c>
      <c r="M4" s="129"/>
      <c r="N4" s="127" t="str">
        <f>IF(O3=0," ",VLOOKUP($O3,W40D!A:J,3,FALSE))</f>
        <v xml:space="preserve"> </v>
      </c>
      <c r="O4" s="128"/>
      <c r="P4" s="78"/>
      <c r="Q4" s="127" t="str">
        <f>L4</f>
        <v xml:space="preserve"> </v>
      </c>
      <c r="R4" s="129"/>
      <c r="S4" s="127" t="str">
        <f>N4</f>
        <v xml:space="preserve"> </v>
      </c>
      <c r="T4" s="128"/>
    </row>
    <row r="5" spans="1:20" s="56" customFormat="1" ht="50.1" customHeight="1">
      <c r="A5" s="130" t="str">
        <f>IF(B3=0," ",VLOOKUP($B3,W40D!A:J,5,FALSE))</f>
        <v>村田　珠美</v>
      </c>
      <c r="B5" s="134"/>
      <c r="C5" s="130" t="str">
        <f>IF(D3=0," ",VLOOKUP($D3,W40D!A:M,5,FALSE))</f>
        <v>塚本　ひとみ</v>
      </c>
      <c r="D5" s="131"/>
      <c r="E5" s="78"/>
      <c r="F5" s="130" t="str">
        <f>A5</f>
        <v>村田　珠美</v>
      </c>
      <c r="G5" s="134"/>
      <c r="H5" s="130" t="str">
        <f>C5</f>
        <v>塚本　ひとみ</v>
      </c>
      <c r="I5" s="131"/>
      <c r="J5" s="41"/>
      <c r="K5" s="42"/>
      <c r="L5" s="130" t="str">
        <f>IF(M3=0," ",VLOOKUP($M3,W40D!A:J,5,FALSE))</f>
        <v xml:space="preserve"> </v>
      </c>
      <c r="M5" s="134"/>
      <c r="N5" s="140" t="str">
        <f>IF(O3=0," ",VLOOKUP($O3,W40D!A:J,5,FALSE))</f>
        <v xml:space="preserve"> </v>
      </c>
      <c r="O5" s="133"/>
      <c r="P5" s="78"/>
      <c r="Q5" s="130" t="str">
        <f>L5</f>
        <v xml:space="preserve"> </v>
      </c>
      <c r="R5" s="134"/>
      <c r="S5" s="130" t="str">
        <f>N5</f>
        <v xml:space="preserve"> </v>
      </c>
      <c r="T5" s="131"/>
    </row>
    <row r="6" spans="1:20" ht="50.1" customHeight="1">
      <c r="A6" s="57"/>
      <c r="B6" s="58"/>
      <c r="C6" s="57"/>
      <c r="D6" s="59"/>
      <c r="E6" s="136" t="s">
        <v>7</v>
      </c>
      <c r="F6" s="57"/>
      <c r="G6" s="58"/>
      <c r="H6" s="57"/>
      <c r="I6" s="59"/>
      <c r="J6" s="22"/>
      <c r="K6" s="21"/>
      <c r="L6" s="57"/>
      <c r="M6" s="58"/>
      <c r="N6" s="57"/>
      <c r="O6" s="59"/>
      <c r="P6" s="136" t="s">
        <v>7</v>
      </c>
      <c r="Q6" s="57"/>
      <c r="R6" s="58"/>
      <c r="S6" s="57"/>
      <c r="T6" s="59"/>
    </row>
    <row r="7" spans="1:20" ht="50.1" customHeight="1">
      <c r="A7" s="57"/>
      <c r="B7" s="58"/>
      <c r="C7" s="57"/>
      <c r="D7" s="59"/>
      <c r="E7" s="137"/>
      <c r="F7" s="57"/>
      <c r="G7" s="58"/>
      <c r="H7" s="57"/>
      <c r="I7" s="59"/>
      <c r="J7" s="22"/>
      <c r="K7" s="21"/>
      <c r="L7" s="57"/>
      <c r="M7" s="58"/>
      <c r="N7" s="57"/>
      <c r="O7" s="59"/>
      <c r="P7" s="137"/>
      <c r="Q7" s="57"/>
      <c r="R7" s="58"/>
      <c r="S7" s="57"/>
      <c r="T7" s="59"/>
    </row>
    <row r="8" spans="1:20" ht="50.1" customHeight="1">
      <c r="A8" s="60"/>
      <c r="B8" s="61"/>
      <c r="C8" s="60"/>
      <c r="D8" s="62"/>
      <c r="E8" s="137"/>
      <c r="F8" s="60"/>
      <c r="G8" s="61"/>
      <c r="H8" s="60"/>
      <c r="I8" s="62"/>
      <c r="J8" s="22"/>
      <c r="K8" s="21"/>
      <c r="L8" s="60"/>
      <c r="M8" s="61"/>
      <c r="N8" s="60"/>
      <c r="O8" s="62"/>
      <c r="P8" s="137"/>
      <c r="Q8" s="60"/>
      <c r="R8" s="61"/>
      <c r="S8" s="60"/>
      <c r="T8" s="62"/>
    </row>
    <row r="9" spans="1:20">
      <c r="A9" s="115" t="s">
        <v>11</v>
      </c>
      <c r="B9" s="115"/>
      <c r="C9" s="115"/>
      <c r="D9" s="135"/>
      <c r="E9" s="79"/>
      <c r="F9" s="115" t="s">
        <v>11</v>
      </c>
      <c r="G9" s="115"/>
      <c r="H9" s="115"/>
      <c r="I9" s="135"/>
      <c r="J9" s="22"/>
      <c r="K9" s="21"/>
      <c r="L9" s="135" t="s">
        <v>11</v>
      </c>
      <c r="M9" s="135"/>
      <c r="N9" s="135"/>
      <c r="O9" s="135"/>
      <c r="P9" s="79"/>
      <c r="Q9" s="135" t="s">
        <v>11</v>
      </c>
      <c r="R9" s="135"/>
      <c r="S9" s="135"/>
      <c r="T9" s="135"/>
    </row>
    <row r="10" spans="1:20" ht="120" customHeight="1" thickBot="1">
      <c r="A10" s="36" t="s">
        <v>12</v>
      </c>
      <c r="B10" s="126" t="s">
        <v>41</v>
      </c>
      <c r="C10" s="126"/>
      <c r="D10" s="63"/>
      <c r="E10" s="63"/>
      <c r="F10" s="63" t="s">
        <v>12</v>
      </c>
      <c r="G10" s="126" t="str">
        <f>B10</f>
        <v>W40D5</v>
      </c>
      <c r="H10" s="126"/>
      <c r="I10" s="36"/>
      <c r="J10" s="30"/>
      <c r="K10" s="31"/>
      <c r="L10" s="36" t="s">
        <v>12</v>
      </c>
      <c r="M10" s="36"/>
      <c r="N10" s="36"/>
      <c r="O10" s="36"/>
      <c r="P10" s="36"/>
      <c r="Q10" s="36" t="s">
        <v>12</v>
      </c>
      <c r="R10" s="36"/>
      <c r="S10" s="36"/>
      <c r="T10" s="36"/>
    </row>
    <row r="11" spans="1:20" s="32" customFormat="1" ht="57" customHeight="1">
      <c r="A11" s="141" t="str">
        <f>W40D!I2</f>
        <v>女子４０才以上ダブルス</v>
      </c>
      <c r="B11" s="141"/>
      <c r="C11" s="141"/>
      <c r="D11" s="141"/>
      <c r="E11" s="136" t="s">
        <v>7</v>
      </c>
      <c r="F11" s="138" t="str">
        <f>A11</f>
        <v>女子４０才以上ダブルス</v>
      </c>
      <c r="G11" s="138"/>
      <c r="H11" s="138"/>
      <c r="I11" s="138"/>
      <c r="J11" s="39"/>
      <c r="K11" s="40"/>
      <c r="L11" s="138" t="str">
        <f>A11</f>
        <v>女子４０才以上ダブルス</v>
      </c>
      <c r="M11" s="138"/>
      <c r="N11" s="138"/>
      <c r="O11" s="138"/>
      <c r="P11" s="136" t="s">
        <v>7</v>
      </c>
      <c r="Q11" s="138" t="str">
        <f>L11</f>
        <v>女子４０才以上ダブルス</v>
      </c>
      <c r="R11" s="138"/>
      <c r="S11" s="138"/>
      <c r="T11" s="138"/>
    </row>
    <row r="12" spans="1:20" s="32" customFormat="1" ht="50.1" customHeight="1">
      <c r="A12" s="37"/>
      <c r="B12" s="33" t="s">
        <v>8</v>
      </c>
      <c r="D12" s="34" t="s">
        <v>9</v>
      </c>
      <c r="E12" s="137"/>
      <c r="F12" s="38">
        <f>A12</f>
        <v>0</v>
      </c>
      <c r="G12" s="33" t="s">
        <v>8</v>
      </c>
      <c r="H12" s="35"/>
      <c r="I12" s="36" t="s">
        <v>9</v>
      </c>
      <c r="J12" s="26"/>
      <c r="K12" s="27"/>
      <c r="L12" s="37"/>
      <c r="M12" s="33" t="s">
        <v>8</v>
      </c>
      <c r="O12" s="36" t="s">
        <v>9</v>
      </c>
      <c r="P12" s="137"/>
      <c r="Q12" s="38">
        <f>L12</f>
        <v>0</v>
      </c>
      <c r="R12" s="33" t="s">
        <v>8</v>
      </c>
      <c r="S12" s="35"/>
      <c r="T12" s="36" t="s">
        <v>9</v>
      </c>
    </row>
    <row r="13" spans="1:20" s="32" customFormat="1" ht="50.1" customHeight="1">
      <c r="A13" s="47" t="s">
        <v>13</v>
      </c>
      <c r="B13" s="54"/>
      <c r="C13" s="47" t="s">
        <v>13</v>
      </c>
      <c r="D13" s="55"/>
      <c r="E13" s="137"/>
      <c r="F13" s="47" t="s">
        <v>13</v>
      </c>
      <c r="G13" s="54">
        <f>B13</f>
        <v>0</v>
      </c>
      <c r="H13" s="47" t="s">
        <v>13</v>
      </c>
      <c r="I13" s="55">
        <f>D13</f>
        <v>0</v>
      </c>
      <c r="J13" s="26"/>
      <c r="K13" s="27"/>
      <c r="L13" s="47" t="s">
        <v>13</v>
      </c>
      <c r="M13" s="54"/>
      <c r="N13" s="47" t="s">
        <v>13</v>
      </c>
      <c r="O13" s="55"/>
      <c r="P13" s="137"/>
      <c r="Q13" s="47" t="s">
        <v>13</v>
      </c>
      <c r="R13" s="54">
        <f>M13</f>
        <v>0</v>
      </c>
      <c r="S13" s="47" t="s">
        <v>13</v>
      </c>
      <c r="T13" s="55">
        <f>O13</f>
        <v>0</v>
      </c>
    </row>
    <row r="14" spans="1:20" s="56" customFormat="1" ht="50.1" customHeight="1">
      <c r="A14" s="127" t="str">
        <f>IF(B13=0," ",VLOOKUP($B13,W40D!A:J,3,FALSE))</f>
        <v xml:space="preserve"> </v>
      </c>
      <c r="B14" s="129"/>
      <c r="C14" s="127" t="str">
        <f>IF(D13=0," ",VLOOKUP($D13,W40D!A:M,3,FALSE))</f>
        <v xml:space="preserve"> </v>
      </c>
      <c r="D14" s="128"/>
      <c r="E14" s="78"/>
      <c r="F14" s="127" t="str">
        <f>A14</f>
        <v xml:space="preserve"> </v>
      </c>
      <c r="G14" s="129"/>
      <c r="H14" s="127" t="str">
        <f>C14</f>
        <v xml:space="preserve"> </v>
      </c>
      <c r="I14" s="128"/>
      <c r="J14" s="44"/>
      <c r="K14" s="45"/>
      <c r="L14" s="127" t="str">
        <f>IF(M13=0," ",VLOOKUP($M13,W40D!A:J,3,FALSE))</f>
        <v xml:space="preserve"> </v>
      </c>
      <c r="M14" s="129"/>
      <c r="N14" s="127" t="str">
        <f>IF(O13=0," ",VLOOKUP($O13,W40D!A:J,3,FALSE))</f>
        <v xml:space="preserve"> </v>
      </c>
      <c r="O14" s="128"/>
      <c r="P14" s="78"/>
      <c r="Q14" s="127" t="str">
        <f>L14</f>
        <v xml:space="preserve"> </v>
      </c>
      <c r="R14" s="129"/>
      <c r="S14" s="127" t="str">
        <f>N14</f>
        <v xml:space="preserve"> </v>
      </c>
      <c r="T14" s="128"/>
    </row>
    <row r="15" spans="1:20" s="56" customFormat="1" ht="50.1" customHeight="1">
      <c r="A15" s="130" t="str">
        <f>IF(B13=0," ",VLOOKUP($B13,W40D!A:J,5,FALSE))</f>
        <v xml:space="preserve"> </v>
      </c>
      <c r="B15" s="134"/>
      <c r="C15" s="130" t="str">
        <f>IF(D13=0," ",VLOOKUP($D13,W40D!A:M,5,FALSE))</f>
        <v xml:space="preserve"> </v>
      </c>
      <c r="D15" s="131"/>
      <c r="E15" s="78"/>
      <c r="F15" s="130" t="str">
        <f>A15</f>
        <v xml:space="preserve"> </v>
      </c>
      <c r="G15" s="134"/>
      <c r="H15" s="130" t="str">
        <f>C15</f>
        <v xml:space="preserve"> </v>
      </c>
      <c r="I15" s="131"/>
      <c r="J15" s="41"/>
      <c r="K15" s="42"/>
      <c r="L15" s="130" t="str">
        <f>IF(M13=0," ",VLOOKUP($M13,W40D!A:J,5,FALSE))</f>
        <v xml:space="preserve"> </v>
      </c>
      <c r="M15" s="134"/>
      <c r="N15" s="140" t="str">
        <f>IF(O13=0," ",VLOOKUP($O13,W40D!A:J,5,FALSE))</f>
        <v xml:space="preserve"> </v>
      </c>
      <c r="O15" s="133"/>
      <c r="P15" s="78"/>
      <c r="Q15" s="130" t="str">
        <f>L15</f>
        <v xml:space="preserve"> </v>
      </c>
      <c r="R15" s="134"/>
      <c r="S15" s="130" t="str">
        <f>N15</f>
        <v xml:space="preserve"> </v>
      </c>
      <c r="T15" s="131"/>
    </row>
    <row r="16" spans="1:20" ht="50.1" customHeight="1">
      <c r="A16" s="57"/>
      <c r="B16" s="58"/>
      <c r="C16" s="57"/>
      <c r="D16" s="59"/>
      <c r="E16" s="136" t="s">
        <v>7</v>
      </c>
      <c r="F16" s="57"/>
      <c r="G16" s="58"/>
      <c r="H16" s="57"/>
      <c r="I16" s="59"/>
      <c r="J16" s="22"/>
      <c r="K16" s="21"/>
      <c r="L16" s="57"/>
      <c r="M16" s="58"/>
      <c r="N16" s="57"/>
      <c r="O16" s="59"/>
      <c r="P16" s="136" t="s">
        <v>7</v>
      </c>
      <c r="Q16" s="57"/>
      <c r="R16" s="58"/>
      <c r="S16" s="57"/>
      <c r="T16" s="59"/>
    </row>
    <row r="17" spans="1:29" ht="50.1" customHeight="1">
      <c r="A17" s="57"/>
      <c r="B17" s="58"/>
      <c r="C17" s="57"/>
      <c r="D17" s="59"/>
      <c r="E17" s="137"/>
      <c r="F17" s="57"/>
      <c r="G17" s="58"/>
      <c r="H17" s="57"/>
      <c r="I17" s="59"/>
      <c r="J17" s="22"/>
      <c r="K17" s="21"/>
      <c r="L17" s="57"/>
      <c r="M17" s="58"/>
      <c r="N17" s="57"/>
      <c r="O17" s="59"/>
      <c r="P17" s="137"/>
      <c r="Q17" s="57"/>
      <c r="R17" s="58"/>
      <c r="S17" s="57"/>
      <c r="T17" s="59"/>
    </row>
    <row r="18" spans="1:29" ht="50.1" customHeight="1">
      <c r="A18" s="60"/>
      <c r="B18" s="61"/>
      <c r="C18" s="60"/>
      <c r="D18" s="62"/>
      <c r="E18" s="137"/>
      <c r="F18" s="60"/>
      <c r="G18" s="61"/>
      <c r="H18" s="60"/>
      <c r="I18" s="62"/>
      <c r="J18" s="22"/>
      <c r="K18" s="21"/>
      <c r="L18" s="60"/>
      <c r="M18" s="61"/>
      <c r="N18" s="60"/>
      <c r="O18" s="62"/>
      <c r="P18" s="137"/>
      <c r="Q18" s="60"/>
      <c r="R18" s="61"/>
      <c r="S18" s="60"/>
      <c r="T18" s="62"/>
    </row>
    <row r="19" spans="1:29">
      <c r="A19" s="115" t="s">
        <v>11</v>
      </c>
      <c r="B19" s="115"/>
      <c r="C19" s="115"/>
      <c r="D19" s="135"/>
      <c r="E19" s="79"/>
      <c r="F19" s="135" t="s">
        <v>11</v>
      </c>
      <c r="G19" s="135"/>
      <c r="H19" s="135"/>
      <c r="I19" s="135"/>
      <c r="J19" s="22"/>
      <c r="K19" s="21"/>
      <c r="L19" s="135" t="s">
        <v>11</v>
      </c>
      <c r="M19" s="135"/>
      <c r="N19" s="135"/>
      <c r="O19" s="135"/>
      <c r="P19" s="79"/>
      <c r="Q19" s="135" t="s">
        <v>11</v>
      </c>
      <c r="R19" s="135"/>
      <c r="S19" s="135"/>
      <c r="T19" s="135"/>
    </row>
    <row r="20" spans="1:29" ht="120" customHeight="1">
      <c r="A20" s="36" t="s">
        <v>12</v>
      </c>
      <c r="B20" s="36"/>
      <c r="C20" s="36"/>
      <c r="D20" s="36"/>
      <c r="E20" s="36"/>
      <c r="F20" s="36" t="s">
        <v>12</v>
      </c>
      <c r="G20" s="36"/>
      <c r="H20" s="36"/>
      <c r="I20" s="36"/>
      <c r="J20" s="23"/>
      <c r="K20" s="24"/>
      <c r="L20" s="36" t="s">
        <v>12</v>
      </c>
      <c r="M20" s="36"/>
      <c r="N20" s="36"/>
      <c r="O20" s="36"/>
      <c r="P20" s="36"/>
      <c r="Q20" s="36" t="s">
        <v>12</v>
      </c>
      <c r="R20" s="36"/>
      <c r="S20" s="36"/>
      <c r="T20" s="36"/>
      <c r="U20" s="58"/>
      <c r="V20" s="58"/>
      <c r="W20" s="58"/>
      <c r="X20" s="58"/>
      <c r="Y20" s="58"/>
      <c r="Z20" s="58"/>
      <c r="AA20" s="58"/>
      <c r="AB20" s="58"/>
      <c r="AC20" s="58"/>
    </row>
    <row r="21" spans="1:29">
      <c r="E21" s="58"/>
    </row>
  </sheetData>
  <mergeCells count="56">
    <mergeCell ref="Q1:T1"/>
    <mergeCell ref="E1:E3"/>
    <mergeCell ref="L1:O1"/>
    <mergeCell ref="P1:P3"/>
    <mergeCell ref="Q4:R4"/>
    <mergeCell ref="S4:T4"/>
    <mergeCell ref="A5:B5"/>
    <mergeCell ref="C5:D5"/>
    <mergeCell ref="F5:G5"/>
    <mergeCell ref="H5:I5"/>
    <mergeCell ref="L5:M5"/>
    <mergeCell ref="N5:O5"/>
    <mergeCell ref="Q5:R5"/>
    <mergeCell ref="S5:T5"/>
    <mergeCell ref="A4:B4"/>
    <mergeCell ref="C4:D4"/>
    <mergeCell ref="F4:G4"/>
    <mergeCell ref="H4:I4"/>
    <mergeCell ref="L4:M4"/>
    <mergeCell ref="N4:O4"/>
    <mergeCell ref="P11:P13"/>
    <mergeCell ref="Q11:T11"/>
    <mergeCell ref="E6:E8"/>
    <mergeCell ref="P6:P8"/>
    <mergeCell ref="A9:D9"/>
    <mergeCell ref="F9:I9"/>
    <mergeCell ref="L9:O9"/>
    <mergeCell ref="Q9:T9"/>
    <mergeCell ref="B10:C10"/>
    <mergeCell ref="G10:H10"/>
    <mergeCell ref="N14:O14"/>
    <mergeCell ref="A11:D11"/>
    <mergeCell ref="E11:E13"/>
    <mergeCell ref="F11:I11"/>
    <mergeCell ref="L11:O11"/>
    <mergeCell ref="Q19:T19"/>
    <mergeCell ref="Q14:R14"/>
    <mergeCell ref="S14:T14"/>
    <mergeCell ref="A15:B15"/>
    <mergeCell ref="C15:D15"/>
    <mergeCell ref="F15:G15"/>
    <mergeCell ref="H15:I15"/>
    <mergeCell ref="L15:M15"/>
    <mergeCell ref="N15:O15"/>
    <mergeCell ref="Q15:R15"/>
    <mergeCell ref="S15:T15"/>
    <mergeCell ref="A14:B14"/>
    <mergeCell ref="C14:D14"/>
    <mergeCell ref="F14:G14"/>
    <mergeCell ref="H14:I14"/>
    <mergeCell ref="L14:M14"/>
    <mergeCell ref="E16:E18"/>
    <mergeCell ref="P16:P18"/>
    <mergeCell ref="A19:D19"/>
    <mergeCell ref="F19:I19"/>
    <mergeCell ref="L19:O19"/>
  </mergeCells>
  <phoneticPr fontId="3"/>
  <printOptions horizontalCentered="1" verticalCentered="1"/>
  <pageMargins left="0" right="0" top="0" bottom="0" header="0" footer="0"/>
  <pageSetup paperSize="11" scale="57" orientation="portrait" horizontalDpi="4294967293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1"/>
  <sheetViews>
    <sheetView showZeros="0" view="pageBreakPreview" zoomScale="60" zoomScaleNormal="60" workbookViewId="0">
      <selection activeCell="B22" sqref="B22"/>
    </sheetView>
  </sheetViews>
  <sheetFormatPr defaultRowHeight="13.5"/>
  <cols>
    <col min="1" max="4" width="14.125" customWidth="1"/>
    <col min="5" max="5" width="8.625" customWidth="1"/>
    <col min="6" max="9" width="14.125" customWidth="1"/>
    <col min="10" max="11" width="5.625" style="4" customWidth="1"/>
    <col min="12" max="15" width="14.125" customWidth="1"/>
    <col min="16" max="16" width="8.625" customWidth="1"/>
    <col min="17" max="20" width="14.125" customWidth="1"/>
  </cols>
  <sheetData>
    <row r="1" spans="1:20" s="32" customFormat="1" ht="49.5" customHeight="1">
      <c r="A1" s="141" t="str">
        <f>W40D!I2</f>
        <v>女子４０才以上ダブルス</v>
      </c>
      <c r="B1" s="141"/>
      <c r="C1" s="141"/>
      <c r="D1" s="141"/>
      <c r="E1" s="136" t="s">
        <v>7</v>
      </c>
      <c r="F1" s="138" t="str">
        <f>A1</f>
        <v>女子４０才以上ダブルス</v>
      </c>
      <c r="G1" s="138"/>
      <c r="H1" s="138"/>
      <c r="I1" s="138"/>
      <c r="J1" s="39"/>
      <c r="K1" s="40"/>
      <c r="L1" s="138" t="str">
        <f>A1</f>
        <v>女子４０才以上ダブルス</v>
      </c>
      <c r="M1" s="138"/>
      <c r="N1" s="138"/>
      <c r="O1" s="138"/>
      <c r="P1" s="136" t="s">
        <v>7</v>
      </c>
      <c r="Q1" s="138" t="str">
        <f>L1</f>
        <v>女子４０才以上ダブルス</v>
      </c>
      <c r="R1" s="138"/>
      <c r="S1" s="138"/>
      <c r="T1" s="138"/>
    </row>
    <row r="2" spans="1:20" s="32" customFormat="1" ht="49.5" customHeight="1">
      <c r="A2" s="37" t="s">
        <v>2</v>
      </c>
      <c r="B2" s="33" t="s">
        <v>8</v>
      </c>
      <c r="D2" s="34" t="s">
        <v>9</v>
      </c>
      <c r="E2" s="137"/>
      <c r="F2" s="38" t="str">
        <f>A2</f>
        <v>SF</v>
      </c>
      <c r="G2" s="33" t="s">
        <v>8</v>
      </c>
      <c r="H2" s="35"/>
      <c r="I2" s="36" t="s">
        <v>9</v>
      </c>
      <c r="J2" s="26"/>
      <c r="K2" s="27"/>
      <c r="L2" s="38" t="s">
        <v>42</v>
      </c>
      <c r="M2" s="33" t="s">
        <v>8</v>
      </c>
      <c r="N2" s="35"/>
      <c r="O2" s="36" t="s">
        <v>9</v>
      </c>
      <c r="P2" s="137"/>
      <c r="Q2" s="38" t="str">
        <f>L2</f>
        <v>SF</v>
      </c>
      <c r="R2" s="33" t="s">
        <v>8</v>
      </c>
      <c r="S2" s="35"/>
      <c r="T2" s="36" t="s">
        <v>9</v>
      </c>
    </row>
    <row r="3" spans="1:20" s="32" customFormat="1" ht="49.5" customHeight="1">
      <c r="A3" s="47" t="s">
        <v>10</v>
      </c>
      <c r="B3" s="72">
        <v>1</v>
      </c>
      <c r="C3" s="47" t="s">
        <v>10</v>
      </c>
      <c r="D3" s="73">
        <v>3</v>
      </c>
      <c r="E3" s="137"/>
      <c r="F3" s="47" t="s">
        <v>10</v>
      </c>
      <c r="G3" s="55">
        <f>B3</f>
        <v>1</v>
      </c>
      <c r="H3" s="48" t="s">
        <v>10</v>
      </c>
      <c r="I3" s="55">
        <f>D3</f>
        <v>3</v>
      </c>
      <c r="J3" s="28"/>
      <c r="K3" s="29"/>
      <c r="L3" s="47" t="s">
        <v>10</v>
      </c>
      <c r="M3" s="73">
        <v>5</v>
      </c>
      <c r="N3" s="48" t="s">
        <v>10</v>
      </c>
      <c r="O3" s="73">
        <v>8</v>
      </c>
      <c r="P3" s="137"/>
      <c r="Q3" s="47" t="s">
        <v>10</v>
      </c>
      <c r="R3" s="55">
        <f>M3</f>
        <v>5</v>
      </c>
      <c r="S3" s="48" t="s">
        <v>10</v>
      </c>
      <c r="T3" s="55">
        <f>O3</f>
        <v>8</v>
      </c>
    </row>
    <row r="4" spans="1:20" s="56" customFormat="1" ht="49.5" customHeight="1">
      <c r="A4" s="127" t="str">
        <f>IF(B3=0," ",VLOOKUP($B3,W40D!A:J,3,FALSE))</f>
        <v>寺田　康子</v>
      </c>
      <c r="B4" s="129"/>
      <c r="C4" s="127" t="str">
        <f>IF(D3=0," ",VLOOKUP($D3,W40D!A:M,3,FALSE))</f>
        <v>山内　紀子</v>
      </c>
      <c r="D4" s="128"/>
      <c r="E4" s="81"/>
      <c r="F4" s="127" t="str">
        <f>A4</f>
        <v>寺田　康子</v>
      </c>
      <c r="G4" s="128"/>
      <c r="H4" s="129" t="str">
        <f>C4</f>
        <v>山内　紀子</v>
      </c>
      <c r="I4" s="128"/>
      <c r="J4" s="41"/>
      <c r="K4" s="42"/>
      <c r="L4" s="127" t="str">
        <f>IF(M3=0," ",VLOOKUP($M3,W40D!A:J,3,FALSE))</f>
        <v>内藤　裕子</v>
      </c>
      <c r="M4" s="128"/>
      <c r="N4" s="129" t="str">
        <f>IF(O3=0," ",VLOOKUP($O3,W40D!A:J,3,FALSE))</f>
        <v>梅田　真由美</v>
      </c>
      <c r="O4" s="128"/>
      <c r="P4" s="81"/>
      <c r="Q4" s="127" t="str">
        <f>L4</f>
        <v>内藤　裕子</v>
      </c>
      <c r="R4" s="128"/>
      <c r="S4" s="129" t="str">
        <f>N4</f>
        <v>梅田　真由美</v>
      </c>
      <c r="T4" s="128"/>
    </row>
    <row r="5" spans="1:20" s="56" customFormat="1" ht="49.5" customHeight="1">
      <c r="A5" s="130" t="str">
        <f>IF(B3=0," ",VLOOKUP($B3,W40D!A:J,5,FALSE))</f>
        <v>村田　珠美</v>
      </c>
      <c r="B5" s="134"/>
      <c r="C5" s="130" t="str">
        <f>IF(D3=0," ",VLOOKUP($D3,W40D!A:M,5,FALSE))</f>
        <v>三浦　早英子</v>
      </c>
      <c r="D5" s="131"/>
      <c r="E5" s="81"/>
      <c r="F5" s="130" t="str">
        <f>A5</f>
        <v>村田　珠美</v>
      </c>
      <c r="G5" s="131"/>
      <c r="H5" s="134" t="str">
        <f>C5</f>
        <v>三浦　早英子</v>
      </c>
      <c r="I5" s="131"/>
      <c r="J5" s="41"/>
      <c r="K5" s="42"/>
      <c r="L5" s="130" t="str">
        <f>IF(M3=0," ",VLOOKUP($M3,W40D!A:J,5,FALSE))</f>
        <v>小林　美幸</v>
      </c>
      <c r="M5" s="131"/>
      <c r="N5" s="132" t="str">
        <f>IF(O3=0," ",VLOOKUP($O3,W40D!A:J,5,FALSE))</f>
        <v>塚本　ひとみ</v>
      </c>
      <c r="O5" s="133"/>
      <c r="P5" s="81"/>
      <c r="Q5" s="130" t="str">
        <f>L5</f>
        <v>小林　美幸</v>
      </c>
      <c r="R5" s="131"/>
      <c r="S5" s="134" t="str">
        <f>N5</f>
        <v>塚本　ひとみ</v>
      </c>
      <c r="T5" s="131"/>
    </row>
    <row r="6" spans="1:20" s="4" customFormat="1" ht="49.5" customHeight="1">
      <c r="A6" s="57"/>
      <c r="B6" s="58"/>
      <c r="C6" s="57"/>
      <c r="D6" s="59"/>
      <c r="E6" s="136" t="s">
        <v>7</v>
      </c>
      <c r="F6" s="57"/>
      <c r="G6" s="59"/>
      <c r="H6" s="58"/>
      <c r="I6" s="59"/>
      <c r="J6" s="22"/>
      <c r="K6" s="21"/>
      <c r="L6" s="57"/>
      <c r="M6" s="59"/>
      <c r="N6" s="58"/>
      <c r="O6" s="59"/>
      <c r="P6" s="136" t="s">
        <v>7</v>
      </c>
      <c r="Q6" s="57"/>
      <c r="R6" s="59"/>
      <c r="S6" s="58"/>
      <c r="T6" s="59"/>
    </row>
    <row r="7" spans="1:20" s="4" customFormat="1" ht="49.5" customHeight="1">
      <c r="A7" s="57"/>
      <c r="B7" s="58"/>
      <c r="C7" s="57"/>
      <c r="D7" s="59"/>
      <c r="E7" s="137"/>
      <c r="F7" s="57"/>
      <c r="G7" s="59"/>
      <c r="H7" s="58"/>
      <c r="I7" s="59"/>
      <c r="J7" s="22"/>
      <c r="K7" s="21"/>
      <c r="L7" s="57"/>
      <c r="M7" s="59"/>
      <c r="N7" s="58"/>
      <c r="O7" s="59"/>
      <c r="P7" s="137"/>
      <c r="Q7" s="57"/>
      <c r="R7" s="59"/>
      <c r="S7" s="58"/>
      <c r="T7" s="59"/>
    </row>
    <row r="8" spans="1:20" s="4" customFormat="1" ht="49.5" customHeight="1">
      <c r="A8" s="60"/>
      <c r="B8" s="61"/>
      <c r="C8" s="60"/>
      <c r="D8" s="62"/>
      <c r="E8" s="137"/>
      <c r="F8" s="60"/>
      <c r="G8" s="62"/>
      <c r="H8" s="61"/>
      <c r="I8" s="62"/>
      <c r="J8" s="22"/>
      <c r="K8" s="21"/>
      <c r="L8" s="60"/>
      <c r="M8" s="62"/>
      <c r="N8" s="61"/>
      <c r="O8" s="62"/>
      <c r="P8" s="137"/>
      <c r="Q8" s="60"/>
      <c r="R8" s="62"/>
      <c r="S8" s="61"/>
      <c r="T8" s="62"/>
    </row>
    <row r="9" spans="1:20" s="4" customFormat="1">
      <c r="A9" s="115" t="s">
        <v>11</v>
      </c>
      <c r="B9" s="115"/>
      <c r="C9" s="115"/>
      <c r="D9" s="135"/>
      <c r="E9" s="82"/>
      <c r="F9" s="115" t="s">
        <v>11</v>
      </c>
      <c r="G9" s="115"/>
      <c r="H9" s="115"/>
      <c r="I9" s="135"/>
      <c r="J9" s="22"/>
      <c r="K9" s="21"/>
      <c r="L9" s="135" t="s">
        <v>11</v>
      </c>
      <c r="M9" s="135"/>
      <c r="N9" s="135"/>
      <c r="O9" s="135"/>
      <c r="P9" s="82"/>
      <c r="Q9" s="135" t="s">
        <v>11</v>
      </c>
      <c r="R9" s="135"/>
      <c r="S9" s="135"/>
      <c r="T9" s="135"/>
    </row>
    <row r="10" spans="1:20" s="4" customFormat="1" ht="120" customHeight="1" thickBot="1">
      <c r="A10" s="63" t="s">
        <v>12</v>
      </c>
      <c r="B10" s="126" t="s">
        <v>39</v>
      </c>
      <c r="C10" s="126"/>
      <c r="D10" s="63"/>
      <c r="E10" s="63"/>
      <c r="F10" s="63" t="s">
        <v>12</v>
      </c>
      <c r="G10" s="126" t="str">
        <f>B10</f>
        <v>W40D3</v>
      </c>
      <c r="H10" s="126"/>
      <c r="I10" s="63"/>
      <c r="J10" s="30"/>
      <c r="K10" s="31"/>
      <c r="L10" s="63" t="s">
        <v>12</v>
      </c>
      <c r="M10" s="126" t="s">
        <v>40</v>
      </c>
      <c r="N10" s="126"/>
      <c r="O10" s="63"/>
      <c r="P10" s="63"/>
      <c r="Q10" s="63" t="s">
        <v>12</v>
      </c>
      <c r="R10" s="126" t="str">
        <f>M10</f>
        <v>W40D4</v>
      </c>
      <c r="S10" s="126"/>
      <c r="T10" s="63"/>
    </row>
    <row r="11" spans="1:20" s="32" customFormat="1" ht="57" customHeight="1">
      <c r="A11" s="141" t="str">
        <f>W40D!I2</f>
        <v>女子４０才以上ダブルス</v>
      </c>
      <c r="B11" s="141"/>
      <c r="C11" s="141"/>
      <c r="D11" s="141"/>
      <c r="E11" s="136" t="s">
        <v>7</v>
      </c>
      <c r="F11" s="138" t="str">
        <f>A11</f>
        <v>女子４０才以上ダブルス</v>
      </c>
      <c r="G11" s="138"/>
      <c r="H11" s="138"/>
      <c r="I11" s="138"/>
      <c r="J11" s="39"/>
      <c r="K11" s="40"/>
      <c r="L11" s="138" t="str">
        <f>A11</f>
        <v>女子４０才以上ダブルス</v>
      </c>
      <c r="M11" s="138"/>
      <c r="N11" s="138"/>
      <c r="O11" s="138"/>
      <c r="P11" s="136" t="s">
        <v>7</v>
      </c>
      <c r="Q11" s="138" t="str">
        <f>L11</f>
        <v>女子４０才以上ダブルス</v>
      </c>
      <c r="R11" s="138"/>
      <c r="S11" s="138"/>
      <c r="T11" s="138"/>
    </row>
    <row r="12" spans="1:20" s="32" customFormat="1" ht="50.1" customHeight="1">
      <c r="A12" s="37" t="s">
        <v>43</v>
      </c>
      <c r="B12" s="33" t="s">
        <v>8</v>
      </c>
      <c r="D12" s="34" t="s">
        <v>9</v>
      </c>
      <c r="E12" s="137"/>
      <c r="F12" s="38" t="str">
        <f>A12</f>
        <v>SF</v>
      </c>
      <c r="G12" s="33" t="s">
        <v>8</v>
      </c>
      <c r="H12" s="35"/>
      <c r="I12" s="36" t="s">
        <v>9</v>
      </c>
      <c r="J12" s="26"/>
      <c r="K12" s="27"/>
      <c r="L12" s="38" t="str">
        <f>A12</f>
        <v>SF</v>
      </c>
      <c r="M12" s="33" t="s">
        <v>8</v>
      </c>
      <c r="O12" s="36" t="s">
        <v>9</v>
      </c>
      <c r="P12" s="137"/>
      <c r="Q12" s="38" t="str">
        <f>L12</f>
        <v>SF</v>
      </c>
      <c r="R12" s="33" t="s">
        <v>8</v>
      </c>
      <c r="S12" s="35"/>
      <c r="T12" s="36" t="s">
        <v>9</v>
      </c>
    </row>
    <row r="13" spans="1:20" s="32" customFormat="1" ht="50.1" customHeight="1">
      <c r="A13" s="47" t="s">
        <v>13</v>
      </c>
      <c r="B13" s="72">
        <v>1</v>
      </c>
      <c r="C13" s="47" t="s">
        <v>13</v>
      </c>
      <c r="D13" s="73">
        <v>4</v>
      </c>
      <c r="E13" s="137"/>
      <c r="F13" s="47" t="s">
        <v>13</v>
      </c>
      <c r="G13" s="55">
        <f>B13</f>
        <v>1</v>
      </c>
      <c r="H13" s="48" t="s">
        <v>13</v>
      </c>
      <c r="I13" s="55">
        <f>D13</f>
        <v>4</v>
      </c>
      <c r="J13" s="26"/>
      <c r="K13" s="27"/>
      <c r="L13" s="47" t="s">
        <v>13</v>
      </c>
      <c r="M13" s="73">
        <v>6</v>
      </c>
      <c r="N13" s="48" t="s">
        <v>13</v>
      </c>
      <c r="O13" s="73">
        <v>8</v>
      </c>
      <c r="P13" s="137"/>
      <c r="Q13" s="47" t="s">
        <v>13</v>
      </c>
      <c r="R13" s="55">
        <f>M13</f>
        <v>6</v>
      </c>
      <c r="S13" s="48" t="s">
        <v>13</v>
      </c>
      <c r="T13" s="55">
        <f>O13</f>
        <v>8</v>
      </c>
    </row>
    <row r="14" spans="1:20" s="56" customFormat="1" ht="50.1" customHeight="1">
      <c r="A14" s="127" t="str">
        <f>IF(B13=0," ",VLOOKUP($B13,W40D!A:J,3,FALSE))</f>
        <v>寺田　康子</v>
      </c>
      <c r="B14" s="129"/>
      <c r="C14" s="127" t="str">
        <f>IF(D13=0," ",VLOOKUP($D13,W40D!A:M,3,FALSE))</f>
        <v>神田　玲央</v>
      </c>
      <c r="D14" s="128"/>
      <c r="E14" s="81"/>
      <c r="F14" s="127" t="str">
        <f>A14</f>
        <v>寺田　康子</v>
      </c>
      <c r="G14" s="128"/>
      <c r="H14" s="129" t="str">
        <f>C14</f>
        <v>神田　玲央</v>
      </c>
      <c r="I14" s="128"/>
      <c r="J14" s="44"/>
      <c r="K14" s="45"/>
      <c r="L14" s="127" t="str">
        <f>IF(M13=0," ",VLOOKUP($M13,W40D!A:J,3,FALSE))</f>
        <v>小川　恭子</v>
      </c>
      <c r="M14" s="128"/>
      <c r="N14" s="129" t="str">
        <f>IF(O13=0," ",VLOOKUP($O13,W40D!A:J,3,FALSE))</f>
        <v>梅田　真由美</v>
      </c>
      <c r="O14" s="128"/>
      <c r="P14" s="81"/>
      <c r="Q14" s="127" t="str">
        <f>L14</f>
        <v>小川　恭子</v>
      </c>
      <c r="R14" s="128"/>
      <c r="S14" s="129" t="str">
        <f>N14</f>
        <v>梅田　真由美</v>
      </c>
      <c r="T14" s="128"/>
    </row>
    <row r="15" spans="1:20" s="56" customFormat="1" ht="50.1" customHeight="1">
      <c r="A15" s="130" t="str">
        <f>IF(B13=0," ",VLOOKUP($B13,W40D!A:J,5,FALSE))</f>
        <v>村田　珠美</v>
      </c>
      <c r="B15" s="134"/>
      <c r="C15" s="130" t="str">
        <f>IF(D13=0," ",VLOOKUP($D13,W40D!A:M,5,FALSE))</f>
        <v>宮　敦子</v>
      </c>
      <c r="D15" s="131"/>
      <c r="E15" s="81"/>
      <c r="F15" s="130" t="str">
        <f>A15</f>
        <v>村田　珠美</v>
      </c>
      <c r="G15" s="131"/>
      <c r="H15" s="134" t="str">
        <f>C15</f>
        <v>宮　敦子</v>
      </c>
      <c r="I15" s="131"/>
      <c r="J15" s="41"/>
      <c r="K15" s="42"/>
      <c r="L15" s="130" t="str">
        <f>IF(M13=0," ",VLOOKUP($M13,W40D!A:J,5,FALSE))</f>
        <v>杉崎　美智子</v>
      </c>
      <c r="M15" s="131"/>
      <c r="N15" s="132" t="str">
        <f>IF(O13=0," ",VLOOKUP($O13,W40D!A:J,5,FALSE))</f>
        <v>塚本　ひとみ</v>
      </c>
      <c r="O15" s="133"/>
      <c r="P15" s="81"/>
      <c r="Q15" s="130" t="str">
        <f>L15</f>
        <v>杉崎　美智子</v>
      </c>
      <c r="R15" s="131"/>
      <c r="S15" s="134" t="str">
        <f>N15</f>
        <v>塚本　ひとみ</v>
      </c>
      <c r="T15" s="131"/>
    </row>
    <row r="16" spans="1:20" s="4" customFormat="1" ht="50.1" customHeight="1">
      <c r="A16" s="57"/>
      <c r="B16" s="58"/>
      <c r="C16" s="57"/>
      <c r="D16" s="59"/>
      <c r="E16" s="136" t="s">
        <v>7</v>
      </c>
      <c r="F16" s="57"/>
      <c r="G16" s="59"/>
      <c r="H16" s="58"/>
      <c r="I16" s="59"/>
      <c r="J16" s="22"/>
      <c r="K16" s="21"/>
      <c r="L16" s="57"/>
      <c r="M16" s="59"/>
      <c r="N16" s="58"/>
      <c r="O16" s="59"/>
      <c r="P16" s="136" t="s">
        <v>7</v>
      </c>
      <c r="Q16" s="57"/>
      <c r="R16" s="59"/>
      <c r="S16" s="58"/>
      <c r="T16" s="59"/>
    </row>
    <row r="17" spans="1:29" s="4" customFormat="1" ht="50.1" customHeight="1">
      <c r="A17" s="57"/>
      <c r="B17" s="58"/>
      <c r="C17" s="57"/>
      <c r="D17" s="59"/>
      <c r="E17" s="137"/>
      <c r="F17" s="57"/>
      <c r="G17" s="59"/>
      <c r="H17" s="58"/>
      <c r="I17" s="59"/>
      <c r="J17" s="22"/>
      <c r="K17" s="21"/>
      <c r="L17" s="57"/>
      <c r="M17" s="59"/>
      <c r="N17" s="58"/>
      <c r="O17" s="59"/>
      <c r="P17" s="137"/>
      <c r="Q17" s="57"/>
      <c r="R17" s="59"/>
      <c r="S17" s="58"/>
      <c r="T17" s="59"/>
    </row>
    <row r="18" spans="1:29" s="4" customFormat="1" ht="50.1" customHeight="1">
      <c r="A18" s="60"/>
      <c r="B18" s="61"/>
      <c r="C18" s="60"/>
      <c r="D18" s="62"/>
      <c r="E18" s="137"/>
      <c r="F18" s="60"/>
      <c r="G18" s="62"/>
      <c r="H18" s="61"/>
      <c r="I18" s="62"/>
      <c r="J18" s="22"/>
      <c r="K18" s="21"/>
      <c r="L18" s="60"/>
      <c r="M18" s="62"/>
      <c r="N18" s="61"/>
      <c r="O18" s="62"/>
      <c r="P18" s="137"/>
      <c r="Q18" s="60"/>
      <c r="R18" s="62"/>
      <c r="S18" s="61"/>
      <c r="T18" s="62"/>
    </row>
    <row r="19" spans="1:29" s="4" customFormat="1">
      <c r="A19" s="115" t="s">
        <v>11</v>
      </c>
      <c r="B19" s="115"/>
      <c r="C19" s="115"/>
      <c r="D19" s="135"/>
      <c r="E19" s="82"/>
      <c r="F19" s="135" t="s">
        <v>11</v>
      </c>
      <c r="G19" s="135"/>
      <c r="H19" s="135"/>
      <c r="I19" s="135"/>
      <c r="J19" s="22"/>
      <c r="K19" s="21"/>
      <c r="L19" s="135" t="s">
        <v>11</v>
      </c>
      <c r="M19" s="135"/>
      <c r="N19" s="135"/>
      <c r="O19" s="135"/>
      <c r="P19" s="82"/>
      <c r="Q19" s="135" t="s">
        <v>11</v>
      </c>
      <c r="R19" s="135"/>
      <c r="S19" s="135"/>
      <c r="T19" s="135"/>
    </row>
    <row r="20" spans="1:29" s="4" customFormat="1" ht="120" customHeight="1" thickBot="1">
      <c r="A20" s="36" t="s">
        <v>12</v>
      </c>
      <c r="B20" s="126" t="s">
        <v>39</v>
      </c>
      <c r="C20" s="126"/>
      <c r="D20" s="63"/>
      <c r="E20" s="63"/>
      <c r="F20" s="63" t="s">
        <v>12</v>
      </c>
      <c r="G20" s="126" t="str">
        <f>B20</f>
        <v>W40D3</v>
      </c>
      <c r="H20" s="126"/>
      <c r="I20" s="36"/>
      <c r="J20" s="23"/>
      <c r="K20" s="24"/>
      <c r="L20" s="36" t="s">
        <v>12</v>
      </c>
      <c r="M20" s="126" t="s">
        <v>40</v>
      </c>
      <c r="N20" s="126"/>
      <c r="O20" s="63"/>
      <c r="P20" s="63"/>
      <c r="Q20" s="63" t="s">
        <v>12</v>
      </c>
      <c r="R20" s="126" t="str">
        <f>M20</f>
        <v>W40D4</v>
      </c>
      <c r="S20" s="126"/>
      <c r="T20" s="36"/>
      <c r="U20" s="58"/>
      <c r="V20" s="58"/>
      <c r="W20" s="58"/>
      <c r="X20" s="58"/>
      <c r="Y20" s="58"/>
      <c r="Z20" s="58"/>
      <c r="AA20" s="58"/>
      <c r="AB20" s="58"/>
      <c r="AC20" s="58"/>
    </row>
    <row r="21" spans="1:29">
      <c r="E21" s="20"/>
    </row>
  </sheetData>
  <mergeCells count="64">
    <mergeCell ref="P1:P3"/>
    <mergeCell ref="Q1:T1"/>
    <mergeCell ref="N4:O4"/>
    <mergeCell ref="A1:D1"/>
    <mergeCell ref="E1:E3"/>
    <mergeCell ref="F1:I1"/>
    <mergeCell ref="L1:O1"/>
    <mergeCell ref="Q9:T9"/>
    <mergeCell ref="Q4:R4"/>
    <mergeCell ref="S4:T4"/>
    <mergeCell ref="A5:B5"/>
    <mergeCell ref="C5:D5"/>
    <mergeCell ref="F5:G5"/>
    <mergeCell ref="H5:I5"/>
    <mergeCell ref="L5:M5"/>
    <mergeCell ref="N5:O5"/>
    <mergeCell ref="Q5:R5"/>
    <mergeCell ref="S5:T5"/>
    <mergeCell ref="A4:B4"/>
    <mergeCell ref="C4:D4"/>
    <mergeCell ref="F4:G4"/>
    <mergeCell ref="H4:I4"/>
    <mergeCell ref="L4:M4"/>
    <mergeCell ref="E6:E8"/>
    <mergeCell ref="P6:P8"/>
    <mergeCell ref="A9:D9"/>
    <mergeCell ref="F9:I9"/>
    <mergeCell ref="L9:O9"/>
    <mergeCell ref="B10:C10"/>
    <mergeCell ref="G10:H10"/>
    <mergeCell ref="M10:N10"/>
    <mergeCell ref="R10:S10"/>
    <mergeCell ref="A11:D11"/>
    <mergeCell ref="E11:E13"/>
    <mergeCell ref="F11:I11"/>
    <mergeCell ref="L11:O11"/>
    <mergeCell ref="P11:P13"/>
    <mergeCell ref="Q11:T11"/>
    <mergeCell ref="Q14:R14"/>
    <mergeCell ref="S14:T14"/>
    <mergeCell ref="A15:B15"/>
    <mergeCell ref="C15:D15"/>
    <mergeCell ref="F15:G15"/>
    <mergeCell ref="H15:I15"/>
    <mergeCell ref="L15:M15"/>
    <mergeCell ref="N15:O15"/>
    <mergeCell ref="Q15:R15"/>
    <mergeCell ref="S15:T15"/>
    <mergeCell ref="A14:B14"/>
    <mergeCell ref="C14:D14"/>
    <mergeCell ref="F14:G14"/>
    <mergeCell ref="H14:I14"/>
    <mergeCell ref="L14:M14"/>
    <mergeCell ref="N14:O14"/>
    <mergeCell ref="B20:C20"/>
    <mergeCell ref="G20:H20"/>
    <mergeCell ref="M20:N20"/>
    <mergeCell ref="R20:S20"/>
    <mergeCell ref="E16:E18"/>
    <mergeCell ref="P16:P18"/>
    <mergeCell ref="A19:D19"/>
    <mergeCell ref="F19:I19"/>
    <mergeCell ref="L19:O19"/>
    <mergeCell ref="Q19:T19"/>
  </mergeCells>
  <phoneticPr fontId="3"/>
  <printOptions horizontalCentered="1" verticalCentered="1"/>
  <pageMargins left="0.19685039370078741" right="0" top="0" bottom="0.19685039370078741" header="0" footer="0"/>
  <pageSetup paperSize="9" scale="57" orientation="landscape" horizontalDpi="4294967293" verticalDpi="3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"/>
  <sheetViews>
    <sheetView view="pageBreakPreview" zoomScale="60" zoomScaleNormal="60" workbookViewId="0">
      <selection sqref="A1:D1"/>
    </sheetView>
  </sheetViews>
  <sheetFormatPr defaultRowHeight="13.5"/>
  <cols>
    <col min="1" max="4" width="14.125" customWidth="1"/>
    <col min="5" max="5" width="8.625" customWidth="1"/>
    <col min="6" max="9" width="14.125" customWidth="1"/>
    <col min="10" max="11" width="5.625" style="4" customWidth="1"/>
    <col min="12" max="15" width="14.125" customWidth="1"/>
    <col min="16" max="16" width="8.625" customWidth="1"/>
    <col min="17" max="20" width="14.125" customWidth="1"/>
  </cols>
  <sheetData>
    <row r="1" spans="1:20" s="25" customFormat="1" ht="50.1" customHeight="1">
      <c r="A1" s="146" t="s">
        <v>14</v>
      </c>
      <c r="B1" s="146"/>
      <c r="C1" s="146"/>
      <c r="D1" s="146"/>
      <c r="E1" s="142" t="s">
        <v>7</v>
      </c>
      <c r="F1" s="147" t="str">
        <f>A1</f>
        <v>種目：</v>
      </c>
      <c r="G1" s="147"/>
      <c r="H1" s="147"/>
      <c r="I1" s="147"/>
      <c r="J1" s="39"/>
      <c r="K1" s="40"/>
      <c r="L1" s="147" t="str">
        <f>A1</f>
        <v>種目：</v>
      </c>
      <c r="M1" s="147"/>
      <c r="N1" s="147"/>
      <c r="O1" s="147"/>
      <c r="P1" s="142" t="s">
        <v>7</v>
      </c>
      <c r="Q1" s="147" t="str">
        <f>L1</f>
        <v>種目：</v>
      </c>
      <c r="R1" s="147"/>
      <c r="S1" s="147"/>
      <c r="T1" s="147"/>
    </row>
    <row r="2" spans="1:20" s="25" customFormat="1" ht="50.1" customHeight="1">
      <c r="A2" s="37"/>
      <c r="B2" s="33" t="s">
        <v>8</v>
      </c>
      <c r="C2" s="32"/>
      <c r="D2" s="34" t="s">
        <v>9</v>
      </c>
      <c r="E2" s="143"/>
      <c r="F2" s="38"/>
      <c r="G2" s="33" t="s">
        <v>8</v>
      </c>
      <c r="H2" s="35"/>
      <c r="I2" s="36" t="s">
        <v>9</v>
      </c>
      <c r="J2" s="26"/>
      <c r="K2" s="27"/>
      <c r="L2" s="38"/>
      <c r="M2" s="33" t="s">
        <v>8</v>
      </c>
      <c r="N2" s="32"/>
      <c r="O2" s="36" t="s">
        <v>9</v>
      </c>
      <c r="P2" s="143"/>
      <c r="Q2" s="38"/>
      <c r="R2" s="33" t="s">
        <v>8</v>
      </c>
      <c r="S2" s="35"/>
      <c r="T2" s="36" t="s">
        <v>9</v>
      </c>
    </row>
    <row r="3" spans="1:20" s="25" customFormat="1" ht="50.1" customHeight="1">
      <c r="A3" s="47" t="s">
        <v>10</v>
      </c>
      <c r="B3" s="54"/>
      <c r="C3" s="47" t="s">
        <v>10</v>
      </c>
      <c r="D3" s="55"/>
      <c r="E3" s="143"/>
      <c r="F3" s="47" t="s">
        <v>10</v>
      </c>
      <c r="G3" s="54"/>
      <c r="H3" s="47" t="s">
        <v>10</v>
      </c>
      <c r="I3" s="55"/>
      <c r="J3" s="28"/>
      <c r="K3" s="29"/>
      <c r="L3" s="47" t="s">
        <v>10</v>
      </c>
      <c r="M3" s="54"/>
      <c r="N3" s="47" t="s">
        <v>10</v>
      </c>
      <c r="O3" s="55"/>
      <c r="P3" s="143"/>
      <c r="Q3" s="47" t="s">
        <v>10</v>
      </c>
      <c r="R3" s="54"/>
      <c r="S3" s="47" t="s">
        <v>10</v>
      </c>
      <c r="T3" s="55"/>
    </row>
    <row r="4" spans="1:20" s="43" customFormat="1" ht="50.1" customHeight="1">
      <c r="A4" s="127" t="str">
        <f>IF(B3=0," ",VLOOKUP($B3,W40D!A:J,3,FALSE))</f>
        <v xml:space="preserve"> </v>
      </c>
      <c r="B4" s="129"/>
      <c r="C4" s="127" t="str">
        <f>IF(D3=0," ",VLOOKUP($D3,W40D!A:M,3,FALSE))</f>
        <v xml:space="preserve"> </v>
      </c>
      <c r="D4" s="128"/>
      <c r="E4" s="78"/>
      <c r="F4" s="127" t="str">
        <f>A4</f>
        <v xml:space="preserve"> </v>
      </c>
      <c r="G4" s="129"/>
      <c r="H4" s="127" t="str">
        <f>C4</f>
        <v xml:space="preserve"> </v>
      </c>
      <c r="I4" s="128"/>
      <c r="J4" s="41"/>
      <c r="K4" s="42"/>
      <c r="L4" s="127" t="str">
        <f>IF(M3=0," ",VLOOKUP($M3,W40D!A:J,3,FALSE))</f>
        <v xml:space="preserve"> </v>
      </c>
      <c r="M4" s="129"/>
      <c r="N4" s="127" t="str">
        <f>IF(O3=0," ",VLOOKUP($O3,W40D!A:J,3,FALSE))</f>
        <v xml:space="preserve"> </v>
      </c>
      <c r="O4" s="128"/>
      <c r="P4" s="78"/>
      <c r="Q4" s="127" t="str">
        <f>L4</f>
        <v xml:space="preserve"> </v>
      </c>
      <c r="R4" s="129"/>
      <c r="S4" s="127" t="str">
        <f>N4</f>
        <v xml:space="preserve"> </v>
      </c>
      <c r="T4" s="128"/>
    </row>
    <row r="5" spans="1:20" s="43" customFormat="1" ht="50.1" customHeight="1">
      <c r="A5" s="130" t="str">
        <f>IF(B3=0," ",VLOOKUP($B3,W40D!A:J,5,FALSE))</f>
        <v xml:space="preserve"> </v>
      </c>
      <c r="B5" s="134"/>
      <c r="C5" s="130" t="str">
        <f>IF(D3=0," ",VLOOKUP($D3,W40D!A:M,5,FALSE))</f>
        <v xml:space="preserve"> </v>
      </c>
      <c r="D5" s="131"/>
      <c r="E5" s="78"/>
      <c r="F5" s="130" t="str">
        <f>A5</f>
        <v xml:space="preserve"> </v>
      </c>
      <c r="G5" s="134"/>
      <c r="H5" s="130" t="str">
        <f>C5</f>
        <v xml:space="preserve"> </v>
      </c>
      <c r="I5" s="131"/>
      <c r="J5" s="41"/>
      <c r="K5" s="42"/>
      <c r="L5" s="130" t="str">
        <f>IF(M3=0," ",VLOOKUP($M3,W40D!A:J,5,FALSE))</f>
        <v xml:space="preserve"> </v>
      </c>
      <c r="M5" s="134"/>
      <c r="N5" s="140" t="str">
        <f>IF(O3=0," ",VLOOKUP($O3,W40D!A:J,5,FALSE))</f>
        <v xml:space="preserve"> </v>
      </c>
      <c r="O5" s="133"/>
      <c r="P5" s="78"/>
      <c r="Q5" s="130" t="str">
        <f>L5</f>
        <v xml:space="preserve"> </v>
      </c>
      <c r="R5" s="134"/>
      <c r="S5" s="130" t="str">
        <f>N5</f>
        <v xml:space="preserve"> </v>
      </c>
      <c r="T5" s="131"/>
    </row>
    <row r="6" spans="1:20" ht="50.1" customHeight="1">
      <c r="A6" s="49"/>
      <c r="B6" s="20"/>
      <c r="C6" s="49"/>
      <c r="D6" s="50"/>
      <c r="E6" s="142" t="s">
        <v>7</v>
      </c>
      <c r="F6" s="49"/>
      <c r="G6" s="20"/>
      <c r="H6" s="49"/>
      <c r="I6" s="50"/>
      <c r="J6" s="22"/>
      <c r="K6" s="21"/>
      <c r="L6" s="49"/>
      <c r="M6" s="20"/>
      <c r="N6" s="49"/>
      <c r="O6" s="50"/>
      <c r="P6" s="142" t="s">
        <v>7</v>
      </c>
      <c r="Q6" s="49"/>
      <c r="R6" s="20"/>
      <c r="S6" s="49"/>
      <c r="T6" s="50"/>
    </row>
    <row r="7" spans="1:20" ht="50.1" customHeight="1">
      <c r="A7" s="49"/>
      <c r="B7" s="20"/>
      <c r="C7" s="49"/>
      <c r="D7" s="50"/>
      <c r="E7" s="143"/>
      <c r="F7" s="49"/>
      <c r="G7" s="20"/>
      <c r="H7" s="49"/>
      <c r="I7" s="50"/>
      <c r="J7" s="22"/>
      <c r="K7" s="21"/>
      <c r="L7" s="49"/>
      <c r="M7" s="20"/>
      <c r="N7" s="49"/>
      <c r="O7" s="50"/>
      <c r="P7" s="143"/>
      <c r="Q7" s="49"/>
      <c r="R7" s="20"/>
      <c r="S7" s="49"/>
      <c r="T7" s="50"/>
    </row>
    <row r="8" spans="1:20" ht="50.1" customHeight="1">
      <c r="A8" s="51"/>
      <c r="B8" s="52"/>
      <c r="C8" s="51"/>
      <c r="D8" s="53"/>
      <c r="E8" s="143"/>
      <c r="F8" s="51"/>
      <c r="G8" s="52"/>
      <c r="H8" s="51"/>
      <c r="I8" s="53"/>
      <c r="J8" s="22"/>
      <c r="K8" s="21"/>
      <c r="L8" s="51"/>
      <c r="M8" s="52"/>
      <c r="N8" s="51"/>
      <c r="O8" s="53"/>
      <c r="P8" s="143"/>
      <c r="Q8" s="51"/>
      <c r="R8" s="52"/>
      <c r="S8" s="51"/>
      <c r="T8" s="53"/>
    </row>
    <row r="9" spans="1:20">
      <c r="A9" s="144" t="s">
        <v>11</v>
      </c>
      <c r="B9" s="144"/>
      <c r="C9" s="144"/>
      <c r="D9" s="145"/>
      <c r="E9" s="80"/>
      <c r="F9" s="144" t="s">
        <v>11</v>
      </c>
      <c r="G9" s="144"/>
      <c r="H9" s="144"/>
      <c r="I9" s="145"/>
      <c r="J9" s="22"/>
      <c r="K9" s="21"/>
      <c r="L9" s="145" t="s">
        <v>11</v>
      </c>
      <c r="M9" s="145"/>
      <c r="N9" s="145"/>
      <c r="O9" s="145"/>
      <c r="P9" s="80"/>
      <c r="Q9" s="145" t="s">
        <v>11</v>
      </c>
      <c r="R9" s="145"/>
      <c r="S9" s="145"/>
      <c r="T9" s="145"/>
    </row>
    <row r="10" spans="1:20" s="4" customFormat="1" ht="120" customHeight="1" thickBot="1">
      <c r="A10" s="36" t="s">
        <v>12</v>
      </c>
      <c r="B10" s="36"/>
      <c r="C10" s="36"/>
      <c r="D10" s="36"/>
      <c r="E10" s="64"/>
      <c r="F10" s="36" t="s">
        <v>12</v>
      </c>
      <c r="G10" s="36"/>
      <c r="H10" s="36"/>
      <c r="I10" s="36"/>
      <c r="J10" s="30"/>
      <c r="K10" s="31"/>
      <c r="L10" s="36" t="s">
        <v>12</v>
      </c>
      <c r="M10" s="36"/>
      <c r="N10" s="36"/>
      <c r="O10" s="36"/>
      <c r="P10" s="36"/>
      <c r="Q10" s="36" t="s">
        <v>12</v>
      </c>
      <c r="R10" s="36"/>
      <c r="S10" s="36"/>
      <c r="T10" s="36"/>
    </row>
    <row r="11" spans="1:20" s="25" customFormat="1" ht="57" customHeight="1">
      <c r="A11" s="146" t="s">
        <v>14</v>
      </c>
      <c r="B11" s="146"/>
      <c r="C11" s="146"/>
      <c r="D11" s="146"/>
      <c r="E11" s="142" t="s">
        <v>7</v>
      </c>
      <c r="F11" s="147" t="str">
        <f>A11</f>
        <v>種目：</v>
      </c>
      <c r="G11" s="147"/>
      <c r="H11" s="147"/>
      <c r="I11" s="147"/>
      <c r="J11" s="39"/>
      <c r="K11" s="40"/>
      <c r="L11" s="146" t="s">
        <v>14</v>
      </c>
      <c r="M11" s="146"/>
      <c r="N11" s="146"/>
      <c r="O11" s="146"/>
      <c r="P11" s="142" t="s">
        <v>7</v>
      </c>
      <c r="Q11" s="147" t="str">
        <f>L11</f>
        <v>種目：</v>
      </c>
      <c r="R11" s="147"/>
      <c r="S11" s="147"/>
      <c r="T11" s="147"/>
    </row>
    <row r="12" spans="1:20" s="25" customFormat="1" ht="50.1" customHeight="1">
      <c r="A12" s="37"/>
      <c r="B12" s="33" t="s">
        <v>8</v>
      </c>
      <c r="C12" s="32"/>
      <c r="D12" s="34" t="s">
        <v>9</v>
      </c>
      <c r="E12" s="143"/>
      <c r="F12" s="38"/>
      <c r="G12" s="33" t="s">
        <v>8</v>
      </c>
      <c r="H12" s="35"/>
      <c r="I12" s="36" t="s">
        <v>9</v>
      </c>
      <c r="J12" s="26"/>
      <c r="K12" s="27"/>
      <c r="L12" s="38"/>
      <c r="M12" s="33" t="s">
        <v>8</v>
      </c>
      <c r="N12" s="35"/>
      <c r="O12" s="36" t="s">
        <v>9</v>
      </c>
      <c r="P12" s="143"/>
      <c r="Q12" s="38"/>
      <c r="R12" s="33" t="s">
        <v>8</v>
      </c>
      <c r="S12" s="35"/>
      <c r="T12" s="36" t="s">
        <v>9</v>
      </c>
    </row>
    <row r="13" spans="1:20" s="25" customFormat="1" ht="50.1" customHeight="1">
      <c r="A13" s="47" t="s">
        <v>13</v>
      </c>
      <c r="B13" s="54"/>
      <c r="C13" s="47" t="s">
        <v>13</v>
      </c>
      <c r="D13" s="55"/>
      <c r="E13" s="143"/>
      <c r="F13" s="47" t="s">
        <v>13</v>
      </c>
      <c r="G13" s="54"/>
      <c r="H13" s="48" t="s">
        <v>13</v>
      </c>
      <c r="I13" s="55"/>
      <c r="J13" s="26"/>
      <c r="K13" s="27"/>
      <c r="L13" s="47" t="s">
        <v>13</v>
      </c>
      <c r="M13" s="54"/>
      <c r="N13" s="47" t="s">
        <v>13</v>
      </c>
      <c r="O13" s="55"/>
      <c r="P13" s="143"/>
      <c r="Q13" s="47" t="s">
        <v>13</v>
      </c>
      <c r="R13" s="54"/>
      <c r="S13" s="47" t="s">
        <v>13</v>
      </c>
      <c r="T13" s="55"/>
    </row>
    <row r="14" spans="1:20" s="43" customFormat="1" ht="50.1" customHeight="1">
      <c r="A14" s="127" t="str">
        <f>IF(B13=0," ",VLOOKUP($B13,W40D!A:J,3,FALSE))</f>
        <v xml:space="preserve"> </v>
      </c>
      <c r="B14" s="129"/>
      <c r="C14" s="127" t="str">
        <f>IF(D13=0," ",VLOOKUP($D13,W40D!A:M,3,FALSE))</f>
        <v xml:space="preserve"> </v>
      </c>
      <c r="D14" s="128"/>
      <c r="E14" s="78"/>
      <c r="F14" s="127" t="str">
        <f>A14</f>
        <v xml:space="preserve"> </v>
      </c>
      <c r="G14" s="129"/>
      <c r="H14" s="129" t="str">
        <f>C14</f>
        <v xml:space="preserve"> </v>
      </c>
      <c r="I14" s="128"/>
      <c r="J14" s="44"/>
      <c r="K14" s="45"/>
      <c r="L14" s="127" t="str">
        <f>IF(M13=0," ",VLOOKUP($M13,W40D!A:J,3,FALSE))</f>
        <v xml:space="preserve"> </v>
      </c>
      <c r="M14" s="129"/>
      <c r="N14" s="127" t="str">
        <f>IF(O13=0," ",VLOOKUP($O13,W40D!A:J,3,FALSE))</f>
        <v xml:space="preserve"> </v>
      </c>
      <c r="O14" s="128"/>
      <c r="P14" s="78"/>
      <c r="Q14" s="127" t="str">
        <f>L14</f>
        <v xml:space="preserve"> </v>
      </c>
      <c r="R14" s="129"/>
      <c r="S14" s="127" t="str">
        <f>N14</f>
        <v xml:space="preserve"> </v>
      </c>
      <c r="T14" s="128"/>
    </row>
    <row r="15" spans="1:20" s="43" customFormat="1" ht="50.1" customHeight="1">
      <c r="A15" s="130" t="str">
        <f>IF(B13=0," ",VLOOKUP($B13,W40D!A:J,5,FALSE))</f>
        <v xml:space="preserve"> </v>
      </c>
      <c r="B15" s="134"/>
      <c r="C15" s="130" t="str">
        <f>IF(D13=0," ",VLOOKUP($D13,W40D!A:M,5,FALSE))</f>
        <v xml:space="preserve"> </v>
      </c>
      <c r="D15" s="131"/>
      <c r="E15" s="78"/>
      <c r="F15" s="130" t="str">
        <f>A15</f>
        <v xml:space="preserve"> </v>
      </c>
      <c r="G15" s="134"/>
      <c r="H15" s="134" t="str">
        <f>C15</f>
        <v xml:space="preserve"> </v>
      </c>
      <c r="I15" s="131"/>
      <c r="J15" s="41"/>
      <c r="K15" s="42"/>
      <c r="L15" s="130" t="str">
        <f>IF(M13=0," ",VLOOKUP($M13,W40D!A:J,5,FALSE))</f>
        <v xml:space="preserve"> </v>
      </c>
      <c r="M15" s="134"/>
      <c r="N15" s="140" t="str">
        <f>IF(O13=0," ",VLOOKUP($O13,W40D!A:J,5,FALSE))</f>
        <v xml:space="preserve"> </v>
      </c>
      <c r="O15" s="133"/>
      <c r="P15" s="78"/>
      <c r="Q15" s="130" t="str">
        <f>L15</f>
        <v xml:space="preserve"> </v>
      </c>
      <c r="R15" s="134"/>
      <c r="S15" s="130" t="str">
        <f>N15</f>
        <v xml:space="preserve"> </v>
      </c>
      <c r="T15" s="131"/>
    </row>
    <row r="16" spans="1:20" ht="50.1" customHeight="1">
      <c r="A16" s="49"/>
      <c r="B16" s="20"/>
      <c r="C16" s="49"/>
      <c r="D16" s="50"/>
      <c r="E16" s="142" t="s">
        <v>7</v>
      </c>
      <c r="F16" s="49"/>
      <c r="G16" s="20"/>
      <c r="H16" s="20"/>
      <c r="I16" s="50"/>
      <c r="J16" s="22"/>
      <c r="K16" s="21"/>
      <c r="L16" s="49"/>
      <c r="M16" s="20"/>
      <c r="N16" s="49"/>
      <c r="O16" s="50"/>
      <c r="P16" s="142" t="s">
        <v>7</v>
      </c>
      <c r="Q16" s="49"/>
      <c r="R16" s="20"/>
      <c r="S16" s="49"/>
      <c r="T16" s="50"/>
    </row>
    <row r="17" spans="1:29" ht="50.1" customHeight="1">
      <c r="A17" s="49"/>
      <c r="B17" s="20"/>
      <c r="C17" s="49"/>
      <c r="D17" s="50"/>
      <c r="E17" s="143"/>
      <c r="F17" s="49"/>
      <c r="G17" s="20"/>
      <c r="H17" s="20"/>
      <c r="I17" s="50"/>
      <c r="J17" s="22"/>
      <c r="K17" s="21"/>
      <c r="L17" s="49"/>
      <c r="M17" s="20"/>
      <c r="N17" s="49"/>
      <c r="O17" s="50"/>
      <c r="P17" s="143"/>
      <c r="Q17" s="49"/>
      <c r="R17" s="20"/>
      <c r="S17" s="49"/>
      <c r="T17" s="50"/>
    </row>
    <row r="18" spans="1:29" ht="50.1" customHeight="1">
      <c r="A18" s="51"/>
      <c r="B18" s="52"/>
      <c r="C18" s="51"/>
      <c r="D18" s="53"/>
      <c r="E18" s="143"/>
      <c r="F18" s="51"/>
      <c r="G18" s="52"/>
      <c r="H18" s="52"/>
      <c r="I18" s="53"/>
      <c r="J18" s="22"/>
      <c r="K18" s="21"/>
      <c r="L18" s="51"/>
      <c r="M18" s="52"/>
      <c r="N18" s="51"/>
      <c r="O18" s="53"/>
      <c r="P18" s="143"/>
      <c r="Q18" s="51"/>
      <c r="R18" s="52"/>
      <c r="S18" s="51"/>
      <c r="T18" s="53"/>
    </row>
    <row r="19" spans="1:29">
      <c r="A19" s="144" t="s">
        <v>11</v>
      </c>
      <c r="B19" s="144"/>
      <c r="C19" s="144"/>
      <c r="D19" s="145"/>
      <c r="E19" s="80"/>
      <c r="F19" s="145" t="s">
        <v>11</v>
      </c>
      <c r="G19" s="145"/>
      <c r="H19" s="145"/>
      <c r="I19" s="145"/>
      <c r="J19" s="22"/>
      <c r="K19" s="21"/>
      <c r="L19" s="145" t="s">
        <v>11</v>
      </c>
      <c r="M19" s="145"/>
      <c r="N19" s="145"/>
      <c r="O19" s="145"/>
      <c r="P19" s="80"/>
      <c r="Q19" s="145" t="s">
        <v>11</v>
      </c>
      <c r="R19" s="145"/>
      <c r="S19" s="145"/>
      <c r="T19" s="145"/>
    </row>
    <row r="20" spans="1:29" s="4" customFormat="1" ht="120" customHeight="1">
      <c r="A20" s="36" t="s">
        <v>12</v>
      </c>
      <c r="B20" s="36"/>
      <c r="C20" s="36"/>
      <c r="D20" s="36"/>
      <c r="E20" s="36"/>
      <c r="F20" s="36" t="s">
        <v>12</v>
      </c>
      <c r="G20" s="36"/>
      <c r="H20" s="36"/>
      <c r="I20" s="36"/>
      <c r="J20" s="23"/>
      <c r="K20" s="24"/>
      <c r="L20" s="36" t="s">
        <v>12</v>
      </c>
      <c r="M20" s="36"/>
      <c r="N20" s="36"/>
      <c r="O20" s="36"/>
      <c r="P20" s="36"/>
      <c r="Q20" s="36" t="s">
        <v>12</v>
      </c>
      <c r="R20" s="36"/>
      <c r="S20" s="36"/>
      <c r="T20" s="36"/>
      <c r="U20" s="58"/>
      <c r="V20" s="58"/>
      <c r="W20" s="58"/>
      <c r="X20" s="58"/>
      <c r="Y20" s="58"/>
      <c r="Z20" s="58"/>
      <c r="AA20" s="58"/>
      <c r="AB20" s="58"/>
      <c r="AC20" s="58"/>
    </row>
    <row r="21" spans="1:29">
      <c r="E21" s="20"/>
    </row>
  </sheetData>
  <mergeCells count="56">
    <mergeCell ref="Q1:T1"/>
    <mergeCell ref="A1:D1"/>
    <mergeCell ref="E1:E3"/>
    <mergeCell ref="F1:I1"/>
    <mergeCell ref="L1:O1"/>
    <mergeCell ref="P1:P3"/>
    <mergeCell ref="Q4:R4"/>
    <mergeCell ref="S4:T4"/>
    <mergeCell ref="A5:B5"/>
    <mergeCell ref="C5:D5"/>
    <mergeCell ref="F5:G5"/>
    <mergeCell ref="H5:I5"/>
    <mergeCell ref="L5:M5"/>
    <mergeCell ref="N5:O5"/>
    <mergeCell ref="Q5:R5"/>
    <mergeCell ref="S5:T5"/>
    <mergeCell ref="A4:B4"/>
    <mergeCell ref="C4:D4"/>
    <mergeCell ref="F4:G4"/>
    <mergeCell ref="H4:I4"/>
    <mergeCell ref="L4:M4"/>
    <mergeCell ref="N4:O4"/>
    <mergeCell ref="P11:P13"/>
    <mergeCell ref="Q11:T11"/>
    <mergeCell ref="E6:E8"/>
    <mergeCell ref="P6:P8"/>
    <mergeCell ref="A9:D9"/>
    <mergeCell ref="F9:I9"/>
    <mergeCell ref="L9:O9"/>
    <mergeCell ref="Q9:T9"/>
    <mergeCell ref="N14:O14"/>
    <mergeCell ref="A11:D11"/>
    <mergeCell ref="E11:E13"/>
    <mergeCell ref="F11:I11"/>
    <mergeCell ref="L11:O11"/>
    <mergeCell ref="Q19:T19"/>
    <mergeCell ref="Q14:R14"/>
    <mergeCell ref="S14:T14"/>
    <mergeCell ref="A15:B15"/>
    <mergeCell ref="C15:D15"/>
    <mergeCell ref="F15:G15"/>
    <mergeCell ref="H15:I15"/>
    <mergeCell ref="L15:M15"/>
    <mergeCell ref="N15:O15"/>
    <mergeCell ref="Q15:R15"/>
    <mergeCell ref="S15:T15"/>
    <mergeCell ref="A14:B14"/>
    <mergeCell ref="C14:D14"/>
    <mergeCell ref="F14:G14"/>
    <mergeCell ref="H14:I14"/>
    <mergeCell ref="L14:M14"/>
    <mergeCell ref="E16:E18"/>
    <mergeCell ref="P16:P18"/>
    <mergeCell ref="A19:D19"/>
    <mergeCell ref="F19:I19"/>
    <mergeCell ref="L19:O19"/>
  </mergeCells>
  <phoneticPr fontId="3"/>
  <printOptions horizontalCentered="1" verticalCentered="1"/>
  <pageMargins left="0.19685039370078741" right="0" top="0" bottom="0.19685039370078741" header="0" footer="0"/>
  <pageSetup paperSize="9" scale="57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W40D</vt:lpstr>
      <vt:lpstr>W40D(運営・HP用)</vt:lpstr>
      <vt:lpstr>1R-1</vt:lpstr>
      <vt:lpstr>SF</vt:lpstr>
      <vt:lpstr>F</vt:lpstr>
      <vt:lpstr>SF手動-1</vt:lpstr>
      <vt:lpstr>白紙</vt:lpstr>
      <vt:lpstr>'1R-1'!Print_Area</vt:lpstr>
      <vt:lpstr>F!Print_Area</vt:lpstr>
      <vt:lpstr>SF!Print_Area</vt:lpstr>
      <vt:lpstr>'SF手動-1'!Print_Area</vt:lpstr>
      <vt:lpstr>W40D!Print_Area</vt:lpstr>
      <vt:lpstr>'W40D(運営・HP用)'!Print_Area</vt:lpstr>
      <vt:lpstr>白紙!Print_Area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cp:revision/>
  <cp:lastPrinted>2022-01-15T08:25:58Z</cp:lastPrinted>
  <dcterms:created xsi:type="dcterms:W3CDTF">2019-09-08T07:04:52Z</dcterms:created>
  <dcterms:modified xsi:type="dcterms:W3CDTF">2022-01-15T08:26:40Z</dcterms:modified>
  <cp:category/>
  <cp:contentStatus/>
</cp:coreProperties>
</file>